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65521" windowWidth="6750" windowHeight="6255" activeTab="2"/>
  </bookViews>
  <sheets>
    <sheet name="jednotlivci" sheetId="1" r:id="rId1"/>
    <sheet name="soupisky" sheetId="2" r:id="rId2"/>
    <sheet name="pořadí" sheetId="3" r:id="rId3"/>
    <sheet name="m60" sheetId="4" r:id="rId4"/>
    <sheet name="m600" sheetId="5" r:id="rId5"/>
    <sheet name="dálka" sheetId="6" r:id="rId6"/>
    <sheet name="míček" sheetId="7" r:id="rId7"/>
  </sheets>
  <definedNames>
    <definedName name="_xlnm.Print_Area" localSheetId="0">'jednotlivci'!$A$1:$G$189</definedName>
  </definedNames>
  <calcPr fullCalcOnLoad="1"/>
</workbook>
</file>

<file path=xl/sharedStrings.xml><?xml version="1.0" encoding="utf-8"?>
<sst xmlns="http://schemas.openxmlformats.org/spreadsheetml/2006/main" count="426" uniqueCount="131">
  <si>
    <t>Disciplína</t>
  </si>
  <si>
    <t>60 m</t>
  </si>
  <si>
    <t>Kategorie :</t>
  </si>
  <si>
    <t>Datum :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</si>
  <si>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</si>
  <si>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</si>
  <si>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</si>
  <si>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</si>
  <si>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</si>
  <si>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</si>
  <si>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</si>
  <si>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</si>
  <si>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</si>
  <si>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</si>
  <si>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</si>
  <si>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</si>
  <si>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</si>
  <si>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</si>
  <si>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</si>
  <si>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</si>
  <si>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</si>
  <si>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</si>
  <si>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</si>
  <si>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</si>
  <si>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</si>
  <si>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</si>
  <si>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>Výkon</t>
  </si>
  <si>
    <t>1. pokus</t>
  </si>
  <si>
    <t>2. pokus</t>
  </si>
  <si>
    <t>3. pokus</t>
  </si>
  <si>
    <t>4. pokus</t>
  </si>
  <si>
    <t>5. pokus</t>
  </si>
  <si>
    <t>6. pokus</t>
  </si>
  <si>
    <t>dálka</t>
  </si>
  <si>
    <t>Český atletický svaz - AŠSK</t>
  </si>
  <si>
    <t xml:space="preserve">Název závodů : </t>
  </si>
  <si>
    <t>skok daleký</t>
  </si>
  <si>
    <t>míček</t>
  </si>
  <si>
    <t>hod míčkem</t>
  </si>
  <si>
    <t>Start.č.</t>
  </si>
  <si>
    <t>Číslo znač.</t>
  </si>
  <si>
    <t>Číslo kontr.</t>
  </si>
  <si>
    <t>Umíst.</t>
  </si>
  <si>
    <t>Číslo značk.</t>
  </si>
  <si>
    <t>závodník 1</t>
  </si>
  <si>
    <t>závodník 2</t>
  </si>
  <si>
    <t>závodník 4</t>
  </si>
  <si>
    <t>závodník 3</t>
  </si>
  <si>
    <t>závodník 5</t>
  </si>
  <si>
    <t>závodník 6</t>
  </si>
  <si>
    <t>roč</t>
  </si>
  <si>
    <t>60m</t>
  </si>
  <si>
    <t>kriket</t>
  </si>
  <si>
    <t>600m</t>
  </si>
  <si>
    <t xml:space="preserve">Český atletický svaz </t>
  </si>
  <si>
    <t>DRUŽSTVA</t>
  </si>
  <si>
    <t>600 m</t>
  </si>
  <si>
    <t>Český atletický svaz</t>
  </si>
  <si>
    <t>4-boj</t>
  </si>
  <si>
    <t>MLADŠÍ ŽÁKYNĚ</t>
  </si>
  <si>
    <t xml:space="preserve">KRAJSKÝ PŘEBOR DRUŽSTEV MLADŠÍHO ŽACTVA II.TŘÍDY    </t>
  </si>
  <si>
    <t>Pořadí v 4.kole</t>
  </si>
  <si>
    <t>Konečné pořadí po 4.kolech</t>
  </si>
  <si>
    <t>družstvo 10</t>
  </si>
  <si>
    <t>družstvo 9</t>
  </si>
  <si>
    <t>SK Nové město n. M</t>
  </si>
  <si>
    <t>Broumová Michaela</t>
  </si>
  <si>
    <t>Rousková Eva</t>
  </si>
  <si>
    <t>Škaldová Lucie</t>
  </si>
  <si>
    <t>Wittichvá Barbora</t>
  </si>
  <si>
    <t>Sokol Dvůr Králové A</t>
  </si>
  <si>
    <t>Malá Kristýna</t>
  </si>
  <si>
    <t>Rutrlová Anna</t>
  </si>
  <si>
    <t>Rufferová Alena</t>
  </si>
  <si>
    <t>Chaloupková Karolína</t>
  </si>
  <si>
    <t>SK Solnice A</t>
  </si>
  <si>
    <t>Peterková Pavlína</t>
  </si>
  <si>
    <t>Kulštejnová Tereza</t>
  </si>
  <si>
    <t>Štěpánová Veronika</t>
  </si>
  <si>
    <t xml:space="preserve">Netíková Tereza </t>
  </si>
  <si>
    <t>TJ SOKOL Jaroměř</t>
  </si>
  <si>
    <t>Freislebenová Anna</t>
  </si>
  <si>
    <t>Nováková Petra</t>
  </si>
  <si>
    <t>Horáčková Zdeňka</t>
  </si>
  <si>
    <t>Štaffová Marie</t>
  </si>
  <si>
    <t>SK Solnice B</t>
  </si>
  <si>
    <t>Panenková Michaela</t>
  </si>
  <si>
    <t>Holiková Kristýna</t>
  </si>
  <si>
    <t>Lukavská Kateřina</t>
  </si>
  <si>
    <t>Chorvátová Lenka</t>
  </si>
  <si>
    <t>SK Solnice C</t>
  </si>
  <si>
    <t>Fohlová Denisa</t>
  </si>
  <si>
    <t>Pohlová Leona</t>
  </si>
  <si>
    <t>SOKOL Dvůr Králové B</t>
  </si>
  <si>
    <t>Vítková Zuzana</t>
  </si>
  <si>
    <t>Házová Michaela</t>
  </si>
  <si>
    <t>TJ Dobruška</t>
  </si>
  <si>
    <t>Bašová Vanesa</t>
  </si>
  <si>
    <t>Bašová Magda</t>
  </si>
  <si>
    <t>SOLNICE</t>
  </si>
  <si>
    <t>4.kolo</t>
  </si>
  <si>
    <t>Výsledky po 3 kole</t>
  </si>
  <si>
    <t>Vobornikova Iveta</t>
  </si>
  <si>
    <t>Herzigova Anna</t>
  </si>
  <si>
    <t>Tomaščínová Adriana</t>
  </si>
  <si>
    <t>Hysková Dominika</t>
  </si>
  <si>
    <t>Nápravníková Lucie</t>
  </si>
  <si>
    <t>Peterová Soňa</t>
  </si>
  <si>
    <t>Hanusová Denisa</t>
  </si>
  <si>
    <t>závodnik 4</t>
  </si>
  <si>
    <t>Kulhánková Iva</t>
  </si>
  <si>
    <t>Zajíčková Pavlína</t>
  </si>
  <si>
    <t>Šremrová Vendula</t>
  </si>
  <si>
    <t>1.</t>
  </si>
  <si>
    <t>2.</t>
  </si>
  <si>
    <t>3.</t>
  </si>
  <si>
    <t>4.</t>
  </si>
  <si>
    <t>5.</t>
  </si>
  <si>
    <t>6.</t>
  </si>
  <si>
    <t>7.</t>
  </si>
  <si>
    <t>8.</t>
  </si>
  <si>
    <t>Konečné výsledky</t>
  </si>
  <si>
    <t>Výsl. 4. kola</t>
  </si>
  <si>
    <t xml:space="preserve">Závody se konaly za slunečného počasí </t>
  </si>
  <si>
    <t>Všichni zúčastnění obdrželi drobnou cenu včetně diplomu</t>
  </si>
  <si>
    <t>Vrchní rozhodčí  : Ehl Jiří</t>
  </si>
  <si>
    <t>Ředitel záívodu   : Hrubý Milan</t>
  </si>
  <si>
    <t>Výsledky             : Škop Zdeněk</t>
  </si>
  <si>
    <t xml:space="preserve">          Česká spořitelna, SK Solnice, Mikroregion Bělá</t>
  </si>
  <si>
    <t>Na ceny přispělo : Město Solnice,  obec Kvasiny ,obec Skuhrov n.Běl.</t>
  </si>
  <si>
    <t xml:space="preserve">          a zúčastněné oddíly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</si>
</sst>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d/m/yy"/>
    <numFmt numFmtId="169" formatCode="dd/mm/yy"/>
  </numFmts>
  <fonts count="1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4" fontId="1" fillId="0" borderId="0" xfId="0" applyNumberFormat="1" applyFont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 applyProtection="1">
      <alignment horizontal="left"/>
      <protection/>
    </xf>
    <xf numFmtId="0" fontId="7" fillId="0" borderId="0" xfId="0" applyFont="1" applyAlignment="1" quotePrefix="1">
      <alignment/>
    </xf>
    <xf numFmtId="0" fontId="5" fillId="0" borderId="1" xfId="0" applyFont="1" applyBorder="1" applyAlignment="1" quotePrefix="1">
      <alignment/>
    </xf>
    <xf numFmtId="0" fontId="4" fillId="0" borderId="0" xfId="0" applyFont="1" applyAlignment="1" quotePrefix="1">
      <alignment/>
    </xf>
    <xf numFmtId="0" fontId="7" fillId="0" borderId="0" xfId="0" applyFont="1" applyAlignment="1" quotePrefix="1">
      <alignment horizontal="right"/>
    </xf>
    <xf numFmtId="169" fontId="7" fillId="0" borderId="0" xfId="0" applyNumberFormat="1" applyFont="1" applyAlignment="1" quotePrefix="1">
      <alignment horizontal="right"/>
    </xf>
    <xf numFmtId="1" fontId="1" fillId="0" borderId="0" xfId="0" applyNumberFormat="1" applyFont="1" applyBorder="1" applyAlignment="1" quotePrefix="1">
      <alignment/>
    </xf>
    <xf numFmtId="165" fontId="0" fillId="0" borderId="0" xfId="0" applyNumberFormat="1" applyBorder="1" applyAlignment="1">
      <alignment/>
    </xf>
    <xf numFmtId="0" fontId="7" fillId="0" borderId="0" xfId="0" applyFont="1" applyAlignment="1" quotePrefix="1">
      <alignment horizontal="left"/>
    </xf>
    <xf numFmtId="1" fontId="7" fillId="0" borderId="0" xfId="0" applyNumberFormat="1" applyFont="1" applyAlignment="1" quotePrefix="1">
      <alignment horizontal="left"/>
    </xf>
    <xf numFmtId="0" fontId="5" fillId="0" borderId="0" xfId="0" applyFont="1" applyAlignment="1" quotePrefix="1">
      <alignment horizontal="left"/>
    </xf>
    <xf numFmtId="169" fontId="5" fillId="0" borderId="0" xfId="0" applyNumberFormat="1" applyFont="1" applyAlignment="1" quotePrefix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quotePrefix="1">
      <alignment horizontal="left"/>
    </xf>
    <xf numFmtId="1" fontId="5" fillId="0" borderId="0" xfId="0" applyNumberFormat="1" applyFont="1" applyBorder="1" applyAlignment="1" quotePrefix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 quotePrefix="1">
      <alignment horizontal="left"/>
    </xf>
    <xf numFmtId="2" fontId="5" fillId="0" borderId="0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4" fontId="4" fillId="0" borderId="0" xfId="0" applyNumberFormat="1" applyFont="1" applyAlignment="1" quotePrefix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wrapText="1" shrinkToFi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wrapText="1" shrinkToFit="1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 shrinkToFit="1"/>
    </xf>
    <xf numFmtId="0" fontId="5" fillId="0" borderId="24" xfId="0" applyFont="1" applyBorder="1" applyAlignment="1">
      <alignment wrapText="1" shrinkToFit="1"/>
    </xf>
    <xf numFmtId="0" fontId="5" fillId="0" borderId="2" xfId="0" applyFont="1" applyBorder="1" applyAlignment="1">
      <alignment horizontal="center" wrapText="1"/>
    </xf>
    <xf numFmtId="0" fontId="5" fillId="0" borderId="25" xfId="0" applyFont="1" applyBorder="1" applyAlignment="1">
      <alignment wrapText="1" shrinkToFit="1"/>
    </xf>
    <xf numFmtId="0" fontId="5" fillId="0" borderId="19" xfId="0" applyFont="1" applyBorder="1" applyAlignment="1">
      <alignment wrapText="1" shrinkToFit="1"/>
    </xf>
    <xf numFmtId="0" fontId="5" fillId="0" borderId="26" xfId="0" applyFont="1" applyFill="1" applyBorder="1" applyAlignment="1">
      <alignment wrapText="1" shrinkToFit="1"/>
    </xf>
    <xf numFmtId="0" fontId="5" fillId="0" borderId="20" xfId="0" applyFont="1" applyFill="1" applyBorder="1" applyAlignment="1">
      <alignment wrapText="1" shrinkToFit="1"/>
    </xf>
    <xf numFmtId="0" fontId="5" fillId="0" borderId="9" xfId="0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14" fontId="4" fillId="0" borderId="0" xfId="0" applyNumberFormat="1" applyFont="1" applyBorder="1" applyAlignment="1" quotePrefix="1">
      <alignment/>
    </xf>
    <xf numFmtId="0" fontId="5" fillId="0" borderId="0" xfId="0" applyFont="1" applyBorder="1" applyAlignment="1">
      <alignment wrapText="1" shrinkToFi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 shrinkToFit="1"/>
    </xf>
    <xf numFmtId="2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 quotePrefix="1">
      <alignment horizontal="left"/>
    </xf>
    <xf numFmtId="1" fontId="8" fillId="0" borderId="0" xfId="0" applyNumberFormat="1" applyFont="1" applyAlignment="1" quotePrefix="1">
      <alignment horizontal="left"/>
    </xf>
    <xf numFmtId="164" fontId="5" fillId="0" borderId="29" xfId="0" applyNumberFormat="1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 quotePrefix="1">
      <alignment/>
    </xf>
    <xf numFmtId="0" fontId="5" fillId="0" borderId="13" xfId="0" applyFont="1" applyBorder="1" applyAlignment="1" quotePrefix="1">
      <alignment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 quotePrefix="1">
      <alignment horizontal="center"/>
    </xf>
    <xf numFmtId="164" fontId="10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168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 quotePrefix="1">
      <alignment horizontal="center"/>
    </xf>
    <xf numFmtId="2" fontId="9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 quotePrefix="1">
      <alignment horizontal="center"/>
    </xf>
    <xf numFmtId="165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workbookViewId="0" topLeftCell="A168">
      <selection activeCell="A189" sqref="A1:G189"/>
    </sheetView>
  </sheetViews>
  <sheetFormatPr defaultColWidth="9.00390625" defaultRowHeight="12.75"/>
  <cols>
    <col min="1" max="1" width="9.125" style="13" customWidth="1"/>
    <col min="2" max="2" width="9.125" style="42" customWidth="1"/>
    <col min="3" max="3" width="20.75390625" style="14" customWidth="1"/>
    <col min="4" max="4" width="5.75390625" style="14" customWidth="1"/>
    <col min="5" max="6" width="15.75390625" style="14" customWidth="1"/>
    <col min="7" max="7" width="10.75390625" style="14" customWidth="1"/>
    <col min="8" max="16384" width="9.125" style="14" customWidth="1"/>
  </cols>
  <sheetData>
    <row r="1" spans="1:7" ht="11.25">
      <c r="A1" s="13" t="s">
        <v>58</v>
      </c>
      <c r="B1" s="41">
        <f>soupisky!$K$51</f>
        <v>51</v>
      </c>
      <c r="C1" s="39" t="str">
        <f>soupisky!$A$51</f>
        <v>Zajíčková Pavlína</v>
      </c>
      <c r="D1" s="39">
        <f>soupisky!$B$51</f>
        <v>99</v>
      </c>
      <c r="E1" s="40" t="str">
        <f>soupisky!$A$47</f>
        <v>SK Solnice C</v>
      </c>
      <c r="F1" s="37" t="str">
        <f>soupisky!$B$2</f>
        <v>SOLNICE</v>
      </c>
      <c r="G1" s="38">
        <f>soupisky!$E$2</f>
        <v>38974</v>
      </c>
    </row>
    <row r="2" spans="1:7" ht="11.25">
      <c r="A2" s="13" t="s">
        <v>58</v>
      </c>
      <c r="B2" s="41">
        <f>soupisky!$K$48</f>
        <v>430</v>
      </c>
      <c r="C2" s="39" t="str">
        <f>soupisky!$A$48</f>
        <v>Fohlová Denisa</v>
      </c>
      <c r="D2" s="39">
        <f>soupisky!$B$48</f>
        <v>98</v>
      </c>
      <c r="E2" s="40" t="str">
        <f>soupisky!$A$47</f>
        <v>SK Solnice C</v>
      </c>
      <c r="F2" s="37" t="str">
        <f>soupisky!$B$2</f>
        <v>SOLNICE</v>
      </c>
      <c r="G2" s="38">
        <f>soupisky!$E$2</f>
        <v>38974</v>
      </c>
    </row>
    <row r="3" spans="1:7" ht="11.25">
      <c r="A3" s="13" t="s">
        <v>58</v>
      </c>
      <c r="B3" s="41">
        <f>soupisky!$K$18</f>
        <v>1026</v>
      </c>
      <c r="C3" s="39" t="str">
        <f>soupisky!$A$18</f>
        <v>Hysková Dominika</v>
      </c>
      <c r="D3" s="39">
        <f>soupisky!$B$18</f>
        <v>97</v>
      </c>
      <c r="E3" s="40" t="str">
        <f>soupisky!$A$15</f>
        <v>Sokol Dvůr Králové A</v>
      </c>
      <c r="F3" s="37" t="str">
        <f>soupisky!$B$2</f>
        <v>SOLNICE</v>
      </c>
      <c r="G3" s="38">
        <f>soupisky!$E$2</f>
        <v>38974</v>
      </c>
    </row>
    <row r="4" spans="1:7" ht="11.25">
      <c r="A4" s="13" t="s">
        <v>58</v>
      </c>
      <c r="B4" s="41">
        <f>soupisky!$K$56</f>
        <v>659</v>
      </c>
      <c r="C4" s="39" t="str">
        <f>soupisky!$A$56</f>
        <v>Vítková Zuzana</v>
      </c>
      <c r="D4" s="39">
        <f>soupisky!$B$56</f>
        <v>97</v>
      </c>
      <c r="E4" s="39" t="str">
        <f>soupisky!$A$55</f>
        <v>SOKOL Dvůr Králové B</v>
      </c>
      <c r="F4" s="37" t="str">
        <f>soupisky!$B$2</f>
        <v>SOLNICE</v>
      </c>
      <c r="G4" s="38">
        <f>soupisky!$E$2</f>
        <v>38974</v>
      </c>
    </row>
    <row r="5" spans="1:7" ht="11.25">
      <c r="A5" s="13" t="s">
        <v>58</v>
      </c>
      <c r="B5" s="41">
        <f>soupisky!$K$65</f>
        <v>510</v>
      </c>
      <c r="C5" s="39" t="str">
        <f>soupisky!$A$65</f>
        <v>Bašová Magda</v>
      </c>
      <c r="D5" s="39">
        <f>soupisky!$B$65</f>
        <v>97</v>
      </c>
      <c r="E5" s="39" t="str">
        <f>soupisky!$A$63</f>
        <v>TJ Dobruška</v>
      </c>
      <c r="F5" s="37" t="str">
        <f>soupisky!$B$2</f>
        <v>SOLNICE</v>
      </c>
      <c r="G5" s="38">
        <f>soupisky!$E$2</f>
        <v>38974</v>
      </c>
    </row>
    <row r="6" spans="1:7" ht="11.25">
      <c r="A6" s="13" t="s">
        <v>58</v>
      </c>
      <c r="B6" s="41">
        <f>soupisky!$K$66</f>
        <v>462</v>
      </c>
      <c r="C6" s="39" t="str">
        <f>soupisky!$A$66</f>
        <v>Bašová Vanesa</v>
      </c>
      <c r="D6" s="39">
        <f>soupisky!$B$66</f>
        <v>97</v>
      </c>
      <c r="E6" s="39" t="str">
        <f>soupisky!$A$63</f>
        <v>TJ Dobruška</v>
      </c>
      <c r="F6" s="37" t="str">
        <f>soupisky!$B$2</f>
        <v>SOLNICE</v>
      </c>
      <c r="G6" s="38">
        <f>soupisky!$E$2</f>
        <v>38974</v>
      </c>
    </row>
    <row r="7" spans="1:7" ht="11.25">
      <c r="A7" s="13" t="s">
        <v>58</v>
      </c>
      <c r="B7" s="41">
        <f>soupisky!$K$49</f>
        <v>337</v>
      </c>
      <c r="C7" s="39" t="str">
        <f>soupisky!$A$49</f>
        <v>Kulhánková Iva</v>
      </c>
      <c r="D7" s="39">
        <f>soupisky!$B$49</f>
        <v>97</v>
      </c>
      <c r="E7" s="40" t="str">
        <f>soupisky!$A$47</f>
        <v>SK Solnice C</v>
      </c>
      <c r="F7" s="37" t="str">
        <f>soupisky!$B$2</f>
        <v>SOLNICE</v>
      </c>
      <c r="G7" s="38">
        <f>soupisky!$E$2</f>
        <v>38974</v>
      </c>
    </row>
    <row r="8" spans="1:7" ht="11.25">
      <c r="A8" s="13" t="s">
        <v>58</v>
      </c>
      <c r="B8" s="41">
        <f>soupisky!$K$50</f>
        <v>302</v>
      </c>
      <c r="C8" s="39" t="str">
        <f>soupisky!$A$50</f>
        <v>Pohlová Leona</v>
      </c>
      <c r="D8" s="39">
        <f>soupisky!$B$50</f>
        <v>97</v>
      </c>
      <c r="E8" s="40" t="str">
        <f>soupisky!$A$47</f>
        <v>SK Solnice C</v>
      </c>
      <c r="F8" s="37" t="str">
        <f>soupisky!$B$2</f>
        <v>SOLNICE</v>
      </c>
      <c r="G8" s="38">
        <f>soupisky!$E$2</f>
        <v>38974</v>
      </c>
    </row>
    <row r="9" spans="1:7" ht="11.25">
      <c r="A9" s="13" t="s">
        <v>58</v>
      </c>
      <c r="B9" s="41">
        <f>soupisky!$K$44</f>
        <v>286</v>
      </c>
      <c r="C9" s="39" t="str">
        <f>soupisky!$A$44</f>
        <v>Chorvátová Lenka</v>
      </c>
      <c r="D9" s="39">
        <f>soupisky!$B$44</f>
        <v>97</v>
      </c>
      <c r="E9" s="40" t="str">
        <f>soupisky!$A$39</f>
        <v>SK Solnice B</v>
      </c>
      <c r="F9" s="37" t="str">
        <f>soupisky!$B$2</f>
        <v>SOLNICE</v>
      </c>
      <c r="G9" s="38">
        <f>soupisky!$E$2</f>
        <v>38974</v>
      </c>
    </row>
    <row r="10" spans="1:7" ht="11.25">
      <c r="A10" s="13" t="s">
        <v>58</v>
      </c>
      <c r="B10" s="41">
        <f>soupisky!$K$24</f>
        <v>1324</v>
      </c>
      <c r="C10" s="39" t="str">
        <f>soupisky!$A$24</f>
        <v>Peterková Pavlína</v>
      </c>
      <c r="D10" s="39">
        <f>soupisky!$B$24</f>
        <v>96</v>
      </c>
      <c r="E10" s="40" t="str">
        <f>soupisky!$A$23</f>
        <v>SK Solnice A</v>
      </c>
      <c r="F10" s="37" t="str">
        <f>soupisky!$B$2</f>
        <v>SOLNICE</v>
      </c>
      <c r="G10" s="38">
        <f>soupisky!$E$2</f>
        <v>38974</v>
      </c>
    </row>
    <row r="11" spans="1:7" ht="11.25">
      <c r="A11" s="13" t="s">
        <v>58</v>
      </c>
      <c r="B11" s="41">
        <f>soupisky!$K$28</f>
        <v>941</v>
      </c>
      <c r="C11" s="39" t="str">
        <f>soupisky!$A$28</f>
        <v>Šremrová Vendula</v>
      </c>
      <c r="D11" s="39">
        <f>soupisky!$B$28</f>
        <v>96</v>
      </c>
      <c r="E11" s="40" t="str">
        <f>soupisky!$A$23</f>
        <v>SK Solnice A</v>
      </c>
      <c r="F11" s="37" t="str">
        <f>soupisky!$B$2</f>
        <v>SOLNICE</v>
      </c>
      <c r="G11" s="38">
        <f>soupisky!$E$2</f>
        <v>38974</v>
      </c>
    </row>
    <row r="12" spans="1:7" ht="11.25">
      <c r="A12" s="13" t="s">
        <v>58</v>
      </c>
      <c r="B12" s="41">
        <f>soupisky!$K$10</f>
        <v>858</v>
      </c>
      <c r="C12" s="39" t="str">
        <f>soupisky!$A$10</f>
        <v>Škaldová Lucie</v>
      </c>
      <c r="D12" s="39">
        <f>soupisky!$B$10</f>
        <v>96</v>
      </c>
      <c r="E12" s="40" t="str">
        <f>soupisky!$A$7</f>
        <v>SK Nové město n. M</v>
      </c>
      <c r="F12" s="37" t="str">
        <f>soupisky!$B$2</f>
        <v>SOLNICE</v>
      </c>
      <c r="G12" s="38">
        <f>soupisky!$E$2</f>
        <v>38974</v>
      </c>
    </row>
    <row r="13" spans="1:7" ht="11.25">
      <c r="A13" s="13" t="s">
        <v>58</v>
      </c>
      <c r="B13" s="41">
        <f>soupisky!$K$19</f>
        <v>705</v>
      </c>
      <c r="C13" s="39" t="str">
        <f>soupisky!$A$19</f>
        <v>Chaloupková Karolína</v>
      </c>
      <c r="D13" s="39">
        <f>soupisky!$B$19</f>
        <v>96</v>
      </c>
      <c r="E13" s="40" t="str">
        <f>soupisky!$A$15</f>
        <v>Sokol Dvůr Králové A</v>
      </c>
      <c r="F13" s="37" t="str">
        <f>soupisky!$B$2</f>
        <v>SOLNICE</v>
      </c>
      <c r="G13" s="38">
        <f>soupisky!$E$2</f>
        <v>38974</v>
      </c>
    </row>
    <row r="14" spans="1:7" ht="11.25">
      <c r="A14" s="13" t="s">
        <v>58</v>
      </c>
      <c r="B14" s="41">
        <f>soupisky!$K$11</f>
        <v>690</v>
      </c>
      <c r="C14" s="39" t="str">
        <f>soupisky!$A$11</f>
        <v>Vobornikova Iveta</v>
      </c>
      <c r="D14" s="39">
        <f>soupisky!$B$11</f>
        <v>96</v>
      </c>
      <c r="E14" s="40" t="str">
        <f>soupisky!$A$7</f>
        <v>SK Nové město n. M</v>
      </c>
      <c r="F14" s="37" t="str">
        <f>soupisky!$B$2</f>
        <v>SOLNICE</v>
      </c>
      <c r="G14" s="38">
        <f>soupisky!$E$2</f>
        <v>38974</v>
      </c>
    </row>
    <row r="15" spans="1:7" ht="11.25">
      <c r="A15" s="13" t="s">
        <v>58</v>
      </c>
      <c r="B15" s="41">
        <f>soupisky!$K$40</f>
        <v>663</v>
      </c>
      <c r="C15" s="39" t="str">
        <f>soupisky!$A$40</f>
        <v>Holiková Kristýna</v>
      </c>
      <c r="D15" s="39">
        <f>soupisky!$B$40</f>
        <v>96</v>
      </c>
      <c r="E15" s="40" t="str">
        <f>soupisky!$A$39</f>
        <v>SK Solnice B</v>
      </c>
      <c r="F15" s="37" t="str">
        <f>soupisky!$B$2</f>
        <v>SOLNICE</v>
      </c>
      <c r="G15" s="38">
        <f>soupisky!$E$2</f>
        <v>38974</v>
      </c>
    </row>
    <row r="16" spans="1:7" ht="11.25">
      <c r="A16" s="13" t="s">
        <v>58</v>
      </c>
      <c r="B16" s="41">
        <f>soupisky!$K$41</f>
        <v>593</v>
      </c>
      <c r="C16" s="39" t="str">
        <f>soupisky!$A$41</f>
        <v>Panenková Michaela</v>
      </c>
      <c r="D16" s="39">
        <f>soupisky!$B$41</f>
        <v>96</v>
      </c>
      <c r="E16" s="40" t="str">
        <f>soupisky!$A$39</f>
        <v>SK Solnice B</v>
      </c>
      <c r="F16" s="37" t="str">
        <f>soupisky!$B$2</f>
        <v>SOLNICE</v>
      </c>
      <c r="G16" s="38">
        <f>soupisky!$E$2</f>
        <v>38974</v>
      </c>
    </row>
    <row r="17" spans="1:7" ht="11.25">
      <c r="A17" s="13" t="s">
        <v>58</v>
      </c>
      <c r="B17" s="41">
        <f>soupisky!$K$57</f>
        <v>522</v>
      </c>
      <c r="C17" s="39" t="str">
        <f>soupisky!$A$57</f>
        <v>Nápravníková Lucie</v>
      </c>
      <c r="D17" s="39">
        <f>soupisky!$B$57</f>
        <v>96</v>
      </c>
      <c r="E17" s="39" t="str">
        <f>soupisky!$A$55</f>
        <v>SOKOL Dvůr Králové B</v>
      </c>
      <c r="F17" s="37" t="str">
        <f>soupisky!$B$2</f>
        <v>SOLNICE</v>
      </c>
      <c r="G17" s="38">
        <f>soupisky!$E$2</f>
        <v>38974</v>
      </c>
    </row>
    <row r="18" spans="1:7" ht="11.25">
      <c r="A18" s="13" t="s">
        <v>58</v>
      </c>
      <c r="B18" s="41">
        <f>soupisky!$K$58</f>
        <v>511</v>
      </c>
      <c r="C18" s="39" t="str">
        <f>soupisky!$A$58</f>
        <v>Házová Michaela</v>
      </c>
      <c r="D18" s="39">
        <f>soupisky!$B$58</f>
        <v>96</v>
      </c>
      <c r="E18" s="39" t="str">
        <f>soupisky!$A$55</f>
        <v>SOKOL Dvůr Králové B</v>
      </c>
      <c r="F18" s="37" t="str">
        <f>soupisky!$B$2</f>
        <v>SOLNICE</v>
      </c>
      <c r="G18" s="38">
        <f>soupisky!$E$2</f>
        <v>38974</v>
      </c>
    </row>
    <row r="19" spans="1:7" ht="11.25">
      <c r="A19" s="13" t="s">
        <v>58</v>
      </c>
      <c r="B19" s="41">
        <f>soupisky!$K$34</f>
        <v>496</v>
      </c>
      <c r="C19" s="39" t="str">
        <f>soupisky!$A$34</f>
        <v>Horáčková Zdeňka</v>
      </c>
      <c r="D19" s="39">
        <f>soupisky!$B$34</f>
        <v>96</v>
      </c>
      <c r="E19" s="40" t="str">
        <f>soupisky!$A$31</f>
        <v>TJ SOKOL Jaroměř</v>
      </c>
      <c r="F19" s="37" t="str">
        <f>soupisky!$B$2</f>
        <v>SOLNICE</v>
      </c>
      <c r="G19" s="38">
        <f>soupisky!$E$2</f>
        <v>38974</v>
      </c>
    </row>
    <row r="20" spans="1:7" ht="11.25">
      <c r="A20" s="13" t="s">
        <v>58</v>
      </c>
      <c r="B20" s="41">
        <f>soupisky!$K$12</f>
        <v>362</v>
      </c>
      <c r="C20" s="39" t="str">
        <f>soupisky!$A$12</f>
        <v>Herzigova Anna</v>
      </c>
      <c r="D20" s="39">
        <f>soupisky!$B$12</f>
        <v>96</v>
      </c>
      <c r="E20" s="40" t="str">
        <f>soupisky!$A$7</f>
        <v>SK Nové město n. M</v>
      </c>
      <c r="F20" s="37" t="str">
        <f>soupisky!$B$2</f>
        <v>SOLNICE</v>
      </c>
      <c r="G20" s="38">
        <f>soupisky!$E$2</f>
        <v>38974</v>
      </c>
    </row>
    <row r="21" spans="1:7" ht="11.25">
      <c r="A21" s="13" t="s">
        <v>58</v>
      </c>
      <c r="B21" s="41">
        <f>soupisky!$K$13</f>
        <v>282</v>
      </c>
      <c r="C21" s="39" t="str">
        <f>soupisky!$A$13</f>
        <v>Wittichvá Barbora</v>
      </c>
      <c r="D21" s="39">
        <f>soupisky!$B$13</f>
        <v>96</v>
      </c>
      <c r="E21" s="40" t="str">
        <f>soupisky!$A$7</f>
        <v>SK Nové město n. M</v>
      </c>
      <c r="F21" s="37" t="str">
        <f>soupisky!$B$2</f>
        <v>SOLNICE</v>
      </c>
      <c r="G21" s="38">
        <f>soupisky!$E$2</f>
        <v>38974</v>
      </c>
    </row>
    <row r="22" spans="1:7" ht="11.25">
      <c r="A22" s="13" t="s">
        <v>58</v>
      </c>
      <c r="B22" s="41">
        <f>soupisky!$K$8</f>
        <v>1503</v>
      </c>
      <c r="C22" s="39" t="str">
        <f>soupisky!$A$8</f>
        <v>Broumová Michaela</v>
      </c>
      <c r="D22" s="39">
        <f>soupisky!$B$8</f>
        <v>95</v>
      </c>
      <c r="E22" s="40" t="str">
        <f>soupisky!$A$7</f>
        <v>SK Nové město n. M</v>
      </c>
      <c r="F22" s="37" t="str">
        <f>soupisky!$B$2</f>
        <v>SOLNICE</v>
      </c>
      <c r="G22" s="38">
        <f>soupisky!$E$2</f>
        <v>38974</v>
      </c>
    </row>
    <row r="23" spans="1:7" ht="11.25">
      <c r="A23" s="13" t="s">
        <v>58</v>
      </c>
      <c r="B23" s="41">
        <f>soupisky!$K$16</f>
        <v>1271</v>
      </c>
      <c r="C23" s="39" t="str">
        <f>soupisky!$A$16</f>
        <v>Malá Kristýna</v>
      </c>
      <c r="D23" s="39">
        <f>soupisky!$B$16</f>
        <v>95</v>
      </c>
      <c r="E23" s="40" t="str">
        <f>soupisky!$A$15</f>
        <v>Sokol Dvůr Králové A</v>
      </c>
      <c r="F23" s="37" t="str">
        <f>soupisky!$B$2</f>
        <v>SOLNICE</v>
      </c>
      <c r="G23" s="38">
        <f>soupisky!$E$2</f>
        <v>38974</v>
      </c>
    </row>
    <row r="24" spans="1:7" ht="11.25">
      <c r="A24" s="13" t="s">
        <v>58</v>
      </c>
      <c r="B24" s="41">
        <f>soupisky!$K$17</f>
        <v>1155</v>
      </c>
      <c r="C24" s="39" t="str">
        <f>soupisky!$A$17</f>
        <v>Rutrlová Anna</v>
      </c>
      <c r="D24" s="39">
        <f>soupisky!$B$17</f>
        <v>95</v>
      </c>
      <c r="E24" s="40" t="str">
        <f>soupisky!$A$15</f>
        <v>Sokol Dvůr Králové A</v>
      </c>
      <c r="F24" s="37" t="str">
        <f>soupisky!$B$2</f>
        <v>SOLNICE</v>
      </c>
      <c r="G24" s="38">
        <f>soupisky!$E$2</f>
        <v>38974</v>
      </c>
    </row>
    <row r="25" spans="1:7" ht="11.25">
      <c r="A25" s="13" t="s">
        <v>58</v>
      </c>
      <c r="B25" s="41">
        <f>soupisky!$K$32</f>
        <v>1155</v>
      </c>
      <c r="C25" s="39" t="str">
        <f>soupisky!$A$32</f>
        <v>Freislebenová Anna</v>
      </c>
      <c r="D25" s="39">
        <f>soupisky!$B$32</f>
        <v>95</v>
      </c>
      <c r="E25" s="40" t="str">
        <f>soupisky!$A$31</f>
        <v>TJ SOKOL Jaroměř</v>
      </c>
      <c r="F25" s="37" t="str">
        <f>soupisky!$B$2</f>
        <v>SOLNICE</v>
      </c>
      <c r="G25" s="38">
        <f>soupisky!$E$2</f>
        <v>38974</v>
      </c>
    </row>
    <row r="26" spans="1:7" ht="11.25">
      <c r="A26" s="13" t="s">
        <v>58</v>
      </c>
      <c r="B26" s="41">
        <f>soupisky!$K$25</f>
        <v>1123</v>
      </c>
      <c r="C26" s="39" t="str">
        <f>soupisky!$A$25</f>
        <v>Štěpánová Veronika</v>
      </c>
      <c r="D26" s="39">
        <f>soupisky!$B$25</f>
        <v>95</v>
      </c>
      <c r="E26" s="40" t="str">
        <f>soupisky!$A$23</f>
        <v>SK Solnice A</v>
      </c>
      <c r="F26" s="37" t="str">
        <f>soupisky!$B$2</f>
        <v>SOLNICE</v>
      </c>
      <c r="G26" s="38">
        <f>soupisky!$E$2</f>
        <v>38974</v>
      </c>
    </row>
    <row r="27" spans="1:7" ht="11.25">
      <c r="A27" s="13" t="s">
        <v>58</v>
      </c>
      <c r="B27" s="41">
        <f>soupisky!$K$9</f>
        <v>1103</v>
      </c>
      <c r="C27" s="39" t="str">
        <f>soupisky!$A$9</f>
        <v>Rousková Eva</v>
      </c>
      <c r="D27" s="39">
        <f>soupisky!$B$9</f>
        <v>95</v>
      </c>
      <c r="E27" s="40" t="str">
        <f>soupisky!$A$7</f>
        <v>SK Nové město n. M</v>
      </c>
      <c r="F27" s="37" t="str">
        <f>soupisky!$B$2</f>
        <v>SOLNICE</v>
      </c>
      <c r="G27" s="38">
        <f>soupisky!$E$2</f>
        <v>38974</v>
      </c>
    </row>
    <row r="28" spans="1:7" ht="11.25">
      <c r="A28" s="13" t="s">
        <v>58</v>
      </c>
      <c r="B28" s="41">
        <f>soupisky!$K$26</f>
        <v>1072</v>
      </c>
      <c r="C28" s="39" t="str">
        <f>soupisky!$A$26</f>
        <v>Kulštejnová Tereza</v>
      </c>
      <c r="D28" s="39">
        <f>soupisky!$B$26</f>
        <v>95</v>
      </c>
      <c r="E28" s="40" t="str">
        <f>soupisky!$A$23</f>
        <v>SK Solnice A</v>
      </c>
      <c r="F28" s="37" t="str">
        <f>soupisky!$B$2</f>
        <v>SOLNICE</v>
      </c>
      <c r="G28" s="38">
        <f>soupisky!$E$2</f>
        <v>38974</v>
      </c>
    </row>
    <row r="29" spans="1:7" ht="11.25">
      <c r="A29" s="13" t="s">
        <v>58</v>
      </c>
      <c r="B29" s="41">
        <f>soupisky!$K$64</f>
        <v>1045</v>
      </c>
      <c r="C29" s="39" t="str">
        <f>soupisky!$A$64</f>
        <v>Tomaščínová Adriana</v>
      </c>
      <c r="D29" s="39">
        <f>soupisky!$B$64</f>
        <v>95</v>
      </c>
      <c r="E29" s="39" t="str">
        <f>soupisky!$A$63</f>
        <v>TJ Dobruška</v>
      </c>
      <c r="F29" s="37" t="str">
        <f>soupisky!$B$2</f>
        <v>SOLNICE</v>
      </c>
      <c r="G29" s="38">
        <f>soupisky!$E$2</f>
        <v>38974</v>
      </c>
    </row>
    <row r="30" spans="1:7" ht="11.25">
      <c r="A30" s="13" t="s">
        <v>58</v>
      </c>
      <c r="B30" s="41">
        <f>soupisky!$K$27</f>
        <v>973</v>
      </c>
      <c r="C30" s="39" t="str">
        <f>soupisky!$A$27</f>
        <v>Peterová Soňa</v>
      </c>
      <c r="D30" s="39">
        <f>soupisky!$B$27</f>
        <v>95</v>
      </c>
      <c r="E30" s="40" t="str">
        <f>soupisky!$A$23</f>
        <v>SK Solnice A</v>
      </c>
      <c r="F30" s="37" t="str">
        <f>soupisky!$B$2</f>
        <v>SOLNICE</v>
      </c>
      <c r="G30" s="38">
        <f>soupisky!$E$2</f>
        <v>38974</v>
      </c>
    </row>
    <row r="31" spans="1:7" ht="11.25">
      <c r="A31" s="13" t="s">
        <v>58</v>
      </c>
      <c r="B31" s="41">
        <f>soupisky!$K$20</f>
        <v>669</v>
      </c>
      <c r="C31" s="39" t="str">
        <f>soupisky!$A$20</f>
        <v>Rufferová Alena</v>
      </c>
      <c r="D31" s="39">
        <f>soupisky!$B$20</f>
        <v>95</v>
      </c>
      <c r="E31" s="40" t="str">
        <f>soupisky!$A$15</f>
        <v>Sokol Dvůr Králové A</v>
      </c>
      <c r="F31" s="37" t="str">
        <f>soupisky!$B$2</f>
        <v>SOLNICE</v>
      </c>
      <c r="G31" s="38">
        <f>soupisky!$E$2</f>
        <v>38974</v>
      </c>
    </row>
    <row r="32" spans="1:7" ht="11.25">
      <c r="A32" s="13" t="s">
        <v>58</v>
      </c>
      <c r="B32" s="41">
        <f>soupisky!$K$29</f>
        <v>613</v>
      </c>
      <c r="C32" s="39" t="str">
        <f>soupisky!$A$29</f>
        <v>Netíková Tereza </v>
      </c>
      <c r="D32" s="39">
        <f>soupisky!$B$29</f>
        <v>95</v>
      </c>
      <c r="E32" s="40" t="str">
        <f>soupisky!$A$23</f>
        <v>SK Solnice A</v>
      </c>
      <c r="F32" s="37" t="str">
        <f>soupisky!$B$2</f>
        <v>SOLNICE</v>
      </c>
      <c r="G32" s="38">
        <f>soupisky!$E$2</f>
        <v>38974</v>
      </c>
    </row>
    <row r="33" spans="1:7" ht="11.25">
      <c r="A33" s="13" t="s">
        <v>58</v>
      </c>
      <c r="B33" s="41">
        <f>soupisky!$K$33</f>
        <v>558</v>
      </c>
      <c r="C33" s="39" t="str">
        <f>soupisky!$A$33</f>
        <v>Nováková Petra</v>
      </c>
      <c r="D33" s="39">
        <f>soupisky!$B$33</f>
        <v>95</v>
      </c>
      <c r="E33" s="40" t="str">
        <f>soupisky!$A$31</f>
        <v>TJ SOKOL Jaroměř</v>
      </c>
      <c r="F33" s="37" t="str">
        <f>soupisky!$B$2</f>
        <v>SOLNICE</v>
      </c>
      <c r="G33" s="38">
        <f>soupisky!$E$2</f>
        <v>38974</v>
      </c>
    </row>
    <row r="34" spans="1:7" ht="11.25">
      <c r="A34" s="13" t="s">
        <v>58</v>
      </c>
      <c r="B34" s="41">
        <f>soupisky!$K$42</f>
        <v>473</v>
      </c>
      <c r="C34" s="39" t="str">
        <f>soupisky!$A$42</f>
        <v>Hanusová Denisa</v>
      </c>
      <c r="D34" s="39">
        <f>soupisky!$B$42</f>
        <v>95</v>
      </c>
      <c r="E34" s="40" t="str">
        <f>soupisky!$A$39</f>
        <v>SK Solnice B</v>
      </c>
      <c r="F34" s="37" t="str">
        <f>soupisky!$B$2</f>
        <v>SOLNICE</v>
      </c>
      <c r="G34" s="38">
        <f>soupisky!$E$2</f>
        <v>38974</v>
      </c>
    </row>
    <row r="35" spans="1:7" ht="11.25">
      <c r="A35" s="13" t="s">
        <v>58</v>
      </c>
      <c r="B35" s="41">
        <f>soupisky!$K$43</f>
        <v>392</v>
      </c>
      <c r="C35" s="39" t="str">
        <f>soupisky!$A$43</f>
        <v>Lukavská Kateřina</v>
      </c>
      <c r="D35" s="39">
        <f>soupisky!$B$43</f>
        <v>95</v>
      </c>
      <c r="E35" s="40" t="str">
        <f>soupisky!$A$39</f>
        <v>SK Solnice B</v>
      </c>
      <c r="F35" s="37" t="str">
        <f>soupisky!$B$2</f>
        <v>SOLNICE</v>
      </c>
      <c r="G35" s="38">
        <f>soupisky!$E$2</f>
        <v>38974</v>
      </c>
    </row>
    <row r="36" spans="1:7" ht="11.25">
      <c r="A36" s="13" t="s">
        <v>58</v>
      </c>
      <c r="B36" s="41">
        <f>soupisky!$K$35</f>
        <v>244</v>
      </c>
      <c r="C36" s="39" t="str">
        <f>soupisky!$A$35</f>
        <v>Štaffová Marie</v>
      </c>
      <c r="D36" s="39">
        <f>soupisky!$B$35</f>
        <v>95</v>
      </c>
      <c r="E36" s="40" t="str">
        <f>soupisky!$A$31</f>
        <v>TJ SOKOL Jaroměř</v>
      </c>
      <c r="F36" s="37" t="str">
        <f>soupisky!$B$2</f>
        <v>SOLNICE</v>
      </c>
      <c r="G36" s="38">
        <f>soupisky!$E$2</f>
        <v>38974</v>
      </c>
    </row>
    <row r="37" spans="2:7" ht="11.25">
      <c r="B37" s="41"/>
      <c r="C37" s="39"/>
      <c r="D37" s="39"/>
      <c r="E37" s="40"/>
      <c r="F37" s="37"/>
      <c r="G37" s="38"/>
    </row>
    <row r="39" spans="1:7" ht="11.25">
      <c r="A39" s="13" t="s">
        <v>51</v>
      </c>
      <c r="B39" s="43">
        <f>soupisky!$C$8</f>
        <v>9.2</v>
      </c>
      <c r="C39" s="39" t="str">
        <f>soupisky!$A$8</f>
        <v>Broumová Michaela</v>
      </c>
      <c r="D39" s="39">
        <f>soupisky!$B$8</f>
        <v>95</v>
      </c>
      <c r="E39" s="40" t="str">
        <f>soupisky!$A$7</f>
        <v>SK Nové město n. M</v>
      </c>
      <c r="F39" s="37" t="str">
        <f>soupisky!$B$2</f>
        <v>SOLNICE</v>
      </c>
      <c r="G39" s="38">
        <f>soupisky!$E$2</f>
        <v>38974</v>
      </c>
    </row>
    <row r="40" spans="1:7" ht="11.25">
      <c r="A40" s="13" t="s">
        <v>51</v>
      </c>
      <c r="B40" s="43">
        <f>soupisky!$C$25</f>
        <v>9.2</v>
      </c>
      <c r="C40" s="39" t="str">
        <f>soupisky!$A$25</f>
        <v>Štěpánová Veronika</v>
      </c>
      <c r="D40" s="39">
        <f>soupisky!$B$25</f>
        <v>95</v>
      </c>
      <c r="E40" s="40" t="str">
        <f>soupisky!$A$23</f>
        <v>SK Solnice A</v>
      </c>
      <c r="F40" s="37" t="str">
        <f>soupisky!$B$2</f>
        <v>SOLNICE</v>
      </c>
      <c r="G40" s="38">
        <f>soupisky!$E$2</f>
        <v>38974</v>
      </c>
    </row>
    <row r="41" spans="1:7" ht="11.25">
      <c r="A41" s="13" t="s">
        <v>51</v>
      </c>
      <c r="B41" s="43">
        <f>soupisky!$C$32</f>
        <v>9.2</v>
      </c>
      <c r="C41" s="39" t="str">
        <f>soupisky!$A$32</f>
        <v>Freislebenová Anna</v>
      </c>
      <c r="D41" s="39">
        <f>soupisky!$B$32</f>
        <v>95</v>
      </c>
      <c r="E41" s="40" t="str">
        <f>soupisky!$A$31</f>
        <v>TJ SOKOL Jaroměř</v>
      </c>
      <c r="F41" s="37" t="str">
        <f>soupisky!$B$2</f>
        <v>SOLNICE</v>
      </c>
      <c r="G41" s="38">
        <f>soupisky!$E$2</f>
        <v>38974</v>
      </c>
    </row>
    <row r="42" spans="1:7" ht="11.25">
      <c r="A42" s="13" t="s">
        <v>51</v>
      </c>
      <c r="B42" s="43">
        <f>soupisky!$C$17</f>
        <v>9.3</v>
      </c>
      <c r="C42" s="39" t="str">
        <f>soupisky!$A$17</f>
        <v>Rutrlová Anna</v>
      </c>
      <c r="D42" s="39">
        <f>soupisky!$B$17</f>
        <v>95</v>
      </c>
      <c r="E42" s="40" t="str">
        <f>soupisky!$A$15</f>
        <v>Sokol Dvůr Králové A</v>
      </c>
      <c r="F42" s="37" t="str">
        <f>soupisky!$B$2</f>
        <v>SOLNICE</v>
      </c>
      <c r="G42" s="38">
        <f>soupisky!$E$2</f>
        <v>38974</v>
      </c>
    </row>
    <row r="43" spans="1:7" ht="11.25">
      <c r="A43" s="13" t="s">
        <v>51</v>
      </c>
      <c r="B43" s="43">
        <f>soupisky!$C$24</f>
        <v>9.3</v>
      </c>
      <c r="C43" s="39" t="str">
        <f>soupisky!$A$24</f>
        <v>Peterková Pavlína</v>
      </c>
      <c r="D43" s="39">
        <f>soupisky!$B$24</f>
        <v>96</v>
      </c>
      <c r="E43" s="40" t="str">
        <f>soupisky!$A$23</f>
        <v>SK Solnice A</v>
      </c>
      <c r="F43" s="37" t="str">
        <f>soupisky!$B$2</f>
        <v>SOLNICE</v>
      </c>
      <c r="G43" s="38">
        <f>soupisky!$E$2</f>
        <v>38974</v>
      </c>
    </row>
    <row r="44" spans="1:7" ht="11.25">
      <c r="A44" s="13" t="s">
        <v>51</v>
      </c>
      <c r="B44" s="43">
        <f>soupisky!$C$16</f>
        <v>9.5</v>
      </c>
      <c r="C44" s="39" t="str">
        <f>soupisky!$A$16</f>
        <v>Malá Kristýna</v>
      </c>
      <c r="D44" s="39">
        <f>soupisky!$B$16</f>
        <v>95</v>
      </c>
      <c r="E44" s="40" t="str">
        <f>soupisky!$A$15</f>
        <v>Sokol Dvůr Králové A</v>
      </c>
      <c r="F44" s="37" t="str">
        <f>soupisky!$B$2</f>
        <v>SOLNICE</v>
      </c>
      <c r="G44" s="38">
        <f>soupisky!$E$2</f>
        <v>38974</v>
      </c>
    </row>
    <row r="45" spans="1:7" ht="11.25">
      <c r="A45" s="13" t="s">
        <v>51</v>
      </c>
      <c r="B45" s="43">
        <f>soupisky!$C$9</f>
        <v>9.6</v>
      </c>
      <c r="C45" s="39" t="str">
        <f>soupisky!$A$9</f>
        <v>Rousková Eva</v>
      </c>
      <c r="D45" s="39">
        <f>soupisky!$B$9</f>
        <v>95</v>
      </c>
      <c r="E45" s="40" t="str">
        <f>soupisky!$A$7</f>
        <v>SK Nové město n. M</v>
      </c>
      <c r="F45" s="37" t="str">
        <f>soupisky!$B$2</f>
        <v>SOLNICE</v>
      </c>
      <c r="G45" s="38">
        <f>soupisky!$E$2</f>
        <v>38974</v>
      </c>
    </row>
    <row r="46" spans="1:7" ht="11.25">
      <c r="A46" s="13" t="s">
        <v>51</v>
      </c>
      <c r="B46" s="43">
        <f>soupisky!$C$26</f>
        <v>9.6</v>
      </c>
      <c r="C46" s="39" t="str">
        <f>soupisky!$A$26</f>
        <v>Kulštejnová Tereza</v>
      </c>
      <c r="D46" s="39">
        <f>soupisky!$B$26</f>
        <v>95</v>
      </c>
      <c r="E46" s="40" t="str">
        <f>soupisky!$A$23</f>
        <v>SK Solnice A</v>
      </c>
      <c r="F46" s="37" t="str">
        <f>soupisky!$B$2</f>
        <v>SOLNICE</v>
      </c>
      <c r="G46" s="38">
        <f>soupisky!$E$2</f>
        <v>38974</v>
      </c>
    </row>
    <row r="47" spans="1:7" ht="11.25">
      <c r="A47" s="13" t="s">
        <v>51</v>
      </c>
      <c r="B47" s="43">
        <f>soupisky!$C$27</f>
        <v>9.6</v>
      </c>
      <c r="C47" s="39" t="str">
        <f>soupisky!$A$27</f>
        <v>Peterová Soňa</v>
      </c>
      <c r="D47" s="39">
        <f>soupisky!$B$27</f>
        <v>95</v>
      </c>
      <c r="E47" s="40" t="str">
        <f>soupisky!$A$23</f>
        <v>SK Solnice A</v>
      </c>
      <c r="F47" s="37" t="str">
        <f>soupisky!$B$2</f>
        <v>SOLNICE</v>
      </c>
      <c r="G47" s="38">
        <f>soupisky!$E$2</f>
        <v>38974</v>
      </c>
    </row>
    <row r="48" spans="1:7" ht="11.25">
      <c r="A48" s="13" t="s">
        <v>51</v>
      </c>
      <c r="B48" s="43">
        <f>soupisky!$C$64</f>
        <v>9.6</v>
      </c>
      <c r="C48" s="39" t="str">
        <f>soupisky!$A$64</f>
        <v>Tomaščínová Adriana</v>
      </c>
      <c r="D48" s="39">
        <f>soupisky!$B$64</f>
        <v>95</v>
      </c>
      <c r="E48" s="39" t="str">
        <f>soupisky!$A$63</f>
        <v>TJ Dobruška</v>
      </c>
      <c r="F48" s="37" t="str">
        <f>soupisky!$B$2</f>
        <v>SOLNICE</v>
      </c>
      <c r="G48" s="38">
        <f>soupisky!$E$2</f>
        <v>38974</v>
      </c>
    </row>
    <row r="49" spans="1:7" ht="11.25">
      <c r="A49" s="13" t="s">
        <v>51</v>
      </c>
      <c r="B49" s="43">
        <f>soupisky!$C$18</f>
        <v>9.9</v>
      </c>
      <c r="C49" s="39" t="str">
        <f>soupisky!$A$18</f>
        <v>Hysková Dominika</v>
      </c>
      <c r="D49" s="39">
        <f>soupisky!$B$18</f>
        <v>97</v>
      </c>
      <c r="E49" s="40" t="str">
        <f>soupisky!$A$15</f>
        <v>Sokol Dvůr Králové A</v>
      </c>
      <c r="F49" s="37" t="str">
        <f>soupisky!$B$2</f>
        <v>SOLNICE</v>
      </c>
      <c r="G49" s="38">
        <f>soupisky!$E$2</f>
        <v>38974</v>
      </c>
    </row>
    <row r="50" spans="1:7" ht="11.25">
      <c r="A50" s="13" t="s">
        <v>51</v>
      </c>
      <c r="B50" s="43">
        <f>soupisky!$C$28</f>
        <v>9.9</v>
      </c>
      <c r="C50" s="39" t="str">
        <f>soupisky!$A$28</f>
        <v>Šremrová Vendula</v>
      </c>
      <c r="D50" s="39">
        <f>soupisky!$B$28</f>
        <v>96</v>
      </c>
      <c r="E50" s="40" t="str">
        <f>soupisky!$A$23</f>
        <v>SK Solnice A</v>
      </c>
      <c r="F50" s="37" t="str">
        <f>soupisky!$B$2</f>
        <v>SOLNICE</v>
      </c>
      <c r="G50" s="38">
        <f>soupisky!$E$2</f>
        <v>38974</v>
      </c>
    </row>
    <row r="51" spans="1:7" ht="11.25">
      <c r="A51" s="13" t="s">
        <v>51</v>
      </c>
      <c r="B51" s="43">
        <f>soupisky!$C$29</f>
        <v>10</v>
      </c>
      <c r="C51" s="39" t="str">
        <f>soupisky!$A$29</f>
        <v>Netíková Tereza </v>
      </c>
      <c r="D51" s="39">
        <f>soupisky!$B$29</f>
        <v>95</v>
      </c>
      <c r="E51" s="40" t="str">
        <f>soupisky!$A$23</f>
        <v>SK Solnice A</v>
      </c>
      <c r="F51" s="37" t="str">
        <f>soupisky!$B$2</f>
        <v>SOLNICE</v>
      </c>
      <c r="G51" s="38">
        <f>soupisky!$E$2</f>
        <v>38974</v>
      </c>
    </row>
    <row r="52" spans="1:7" ht="11.25">
      <c r="A52" s="13" t="s">
        <v>51</v>
      </c>
      <c r="B52" s="43">
        <f>soupisky!$C$20</f>
        <v>10.1</v>
      </c>
      <c r="C52" s="39" t="str">
        <f>soupisky!$A$20</f>
        <v>Rufferová Alena</v>
      </c>
      <c r="D52" s="39">
        <f>soupisky!$B$20</f>
        <v>95</v>
      </c>
      <c r="E52" s="40" t="str">
        <f>soupisky!$A$15</f>
        <v>Sokol Dvůr Králové A</v>
      </c>
      <c r="F52" s="37" t="str">
        <f>soupisky!$B$2</f>
        <v>SOLNICE</v>
      </c>
      <c r="G52" s="38">
        <f>soupisky!$E$2</f>
        <v>38974</v>
      </c>
    </row>
    <row r="53" spans="1:7" ht="11.25">
      <c r="A53" s="13" t="s">
        <v>51</v>
      </c>
      <c r="B53" s="43">
        <f>soupisky!$C$10</f>
        <v>10.2</v>
      </c>
      <c r="C53" s="39" t="str">
        <f>soupisky!$A$10</f>
        <v>Škaldová Lucie</v>
      </c>
      <c r="D53" s="39">
        <f>soupisky!$B$10</f>
        <v>96</v>
      </c>
      <c r="E53" s="40" t="str">
        <f>soupisky!$A$7</f>
        <v>SK Nové město n. M</v>
      </c>
      <c r="F53" s="37" t="str">
        <f>soupisky!$B$2</f>
        <v>SOLNICE</v>
      </c>
      <c r="G53" s="38">
        <f>soupisky!$E$2</f>
        <v>38974</v>
      </c>
    </row>
    <row r="54" spans="1:7" ht="11.25">
      <c r="A54" s="13" t="s">
        <v>51</v>
      </c>
      <c r="B54" s="43">
        <f>soupisky!$C$11</f>
        <v>10.2</v>
      </c>
      <c r="C54" s="39" t="str">
        <f>soupisky!$A$11</f>
        <v>Vobornikova Iveta</v>
      </c>
      <c r="D54" s="39">
        <f>soupisky!$B$11</f>
        <v>96</v>
      </c>
      <c r="E54" s="40" t="str">
        <f>soupisky!$A$7</f>
        <v>SK Nové město n. M</v>
      </c>
      <c r="F54" s="37" t="str">
        <f>soupisky!$B$2</f>
        <v>SOLNICE</v>
      </c>
      <c r="G54" s="38">
        <f>soupisky!$E$2</f>
        <v>38974</v>
      </c>
    </row>
    <row r="55" spans="1:7" ht="11.25">
      <c r="A55" s="13" t="s">
        <v>51</v>
      </c>
      <c r="B55" s="43">
        <f>soupisky!$C$33</f>
        <v>10.2</v>
      </c>
      <c r="C55" s="39" t="str">
        <f>soupisky!$A$33</f>
        <v>Nováková Petra</v>
      </c>
      <c r="D55" s="39">
        <f>soupisky!$B$33</f>
        <v>95</v>
      </c>
      <c r="E55" s="40" t="str">
        <f>soupisky!$A$31</f>
        <v>TJ SOKOL Jaroměř</v>
      </c>
      <c r="F55" s="37" t="str">
        <f>soupisky!$B$2</f>
        <v>SOLNICE</v>
      </c>
      <c r="G55" s="38">
        <f>soupisky!$E$2</f>
        <v>38974</v>
      </c>
    </row>
    <row r="56" spans="1:7" ht="11.25">
      <c r="A56" s="13" t="s">
        <v>51</v>
      </c>
      <c r="B56" s="43">
        <f>soupisky!$C$41</f>
        <v>10.2</v>
      </c>
      <c r="C56" s="39" t="str">
        <f>soupisky!$A$41</f>
        <v>Panenková Michaela</v>
      </c>
      <c r="D56" s="39">
        <f>soupisky!$B$41</f>
        <v>96</v>
      </c>
      <c r="E56" s="40" t="str">
        <f>soupisky!$A$39</f>
        <v>SK Solnice B</v>
      </c>
      <c r="F56" s="37" t="str">
        <f>soupisky!$B$2</f>
        <v>SOLNICE</v>
      </c>
      <c r="G56" s="38">
        <f>soupisky!$E$2</f>
        <v>38974</v>
      </c>
    </row>
    <row r="57" spans="1:7" ht="11.25">
      <c r="A57" s="13" t="s">
        <v>51</v>
      </c>
      <c r="B57" s="43">
        <f>soupisky!$C$56</f>
        <v>10.2</v>
      </c>
      <c r="C57" s="39" t="str">
        <f>soupisky!$A$56</f>
        <v>Vítková Zuzana</v>
      </c>
      <c r="D57" s="39">
        <f>soupisky!$B$56</f>
        <v>97</v>
      </c>
      <c r="E57" s="39" t="str">
        <f>soupisky!$A$55</f>
        <v>SOKOL Dvůr Králové B</v>
      </c>
      <c r="F57" s="37" t="str">
        <f>soupisky!$B$2</f>
        <v>SOLNICE</v>
      </c>
      <c r="G57" s="38">
        <f>soupisky!$E$2</f>
        <v>38974</v>
      </c>
    </row>
    <row r="58" spans="1:7" ht="11.25">
      <c r="A58" s="13" t="s">
        <v>51</v>
      </c>
      <c r="B58" s="43">
        <f>soupisky!$C$34</f>
        <v>10.4</v>
      </c>
      <c r="C58" s="39" t="str">
        <f>soupisky!$A$34</f>
        <v>Horáčková Zdeňka</v>
      </c>
      <c r="D58" s="39">
        <f>soupisky!$B$34</f>
        <v>96</v>
      </c>
      <c r="E58" s="40" t="str">
        <f>soupisky!$A$31</f>
        <v>TJ SOKOL Jaroměř</v>
      </c>
      <c r="F58" s="37" t="str">
        <f>soupisky!$B$2</f>
        <v>SOLNICE</v>
      </c>
      <c r="G58" s="38">
        <f>soupisky!$E$2</f>
        <v>38974</v>
      </c>
    </row>
    <row r="59" spans="1:7" ht="11.25">
      <c r="A59" s="13" t="s">
        <v>51</v>
      </c>
      <c r="B59" s="43">
        <f>soupisky!$C$12</f>
        <v>10.5</v>
      </c>
      <c r="C59" s="39" t="str">
        <f>soupisky!$A$12</f>
        <v>Herzigova Anna</v>
      </c>
      <c r="D59" s="39">
        <f>soupisky!$B$12</f>
        <v>96</v>
      </c>
      <c r="E59" s="40" t="str">
        <f>soupisky!$A$7</f>
        <v>SK Nové město n. M</v>
      </c>
      <c r="F59" s="37" t="str">
        <f>soupisky!$B$2</f>
        <v>SOLNICE</v>
      </c>
      <c r="G59" s="38">
        <f>soupisky!$E$2</f>
        <v>38974</v>
      </c>
    </row>
    <row r="60" spans="1:7" ht="11.25">
      <c r="A60" s="13" t="s">
        <v>51</v>
      </c>
      <c r="B60" s="43">
        <f>soupisky!$C$19</f>
        <v>10.5</v>
      </c>
      <c r="C60" s="39" t="str">
        <f>soupisky!$A$19</f>
        <v>Chaloupková Karolína</v>
      </c>
      <c r="D60" s="39">
        <f>soupisky!$B$19</f>
        <v>96</v>
      </c>
      <c r="E60" s="40" t="str">
        <f>soupisky!$A$15</f>
        <v>Sokol Dvůr Králové A</v>
      </c>
      <c r="F60" s="37" t="str">
        <f>soupisky!$B$2</f>
        <v>SOLNICE</v>
      </c>
      <c r="G60" s="38">
        <f>soupisky!$E$2</f>
        <v>38974</v>
      </c>
    </row>
    <row r="61" spans="1:7" ht="11.25">
      <c r="A61" s="13" t="s">
        <v>51</v>
      </c>
      <c r="B61" s="43">
        <f>soupisky!$C$40</f>
        <v>10.6</v>
      </c>
      <c r="C61" s="39" t="str">
        <f>soupisky!$A$40</f>
        <v>Holiková Kristýna</v>
      </c>
      <c r="D61" s="39">
        <f>soupisky!$B$40</f>
        <v>96</v>
      </c>
      <c r="E61" s="40" t="str">
        <f>soupisky!$A$39</f>
        <v>SK Solnice B</v>
      </c>
      <c r="F61" s="37" t="str">
        <f>soupisky!$B$2</f>
        <v>SOLNICE</v>
      </c>
      <c r="G61" s="38">
        <f>soupisky!$E$2</f>
        <v>38974</v>
      </c>
    </row>
    <row r="62" spans="1:7" ht="11.25">
      <c r="A62" s="13" t="s">
        <v>51</v>
      </c>
      <c r="B62" s="43">
        <f>soupisky!$C$42</f>
        <v>10.8</v>
      </c>
      <c r="C62" s="39" t="str">
        <f>soupisky!$A$42</f>
        <v>Hanusová Denisa</v>
      </c>
      <c r="D62" s="39">
        <f>soupisky!$B$42</f>
        <v>95</v>
      </c>
      <c r="E62" s="40" t="str">
        <f>soupisky!$A$39</f>
        <v>SK Solnice B</v>
      </c>
      <c r="F62" s="37" t="str">
        <f>soupisky!$B$2</f>
        <v>SOLNICE</v>
      </c>
      <c r="G62" s="38">
        <f>soupisky!$E$2</f>
        <v>38974</v>
      </c>
    </row>
    <row r="63" spans="1:7" ht="11.25">
      <c r="A63" s="13" t="s">
        <v>51</v>
      </c>
      <c r="B63" s="43">
        <f>soupisky!$C$58</f>
        <v>10.8</v>
      </c>
      <c r="C63" s="39" t="str">
        <f>soupisky!$A$58</f>
        <v>Házová Michaela</v>
      </c>
      <c r="D63" s="39">
        <f>soupisky!$B$58</f>
        <v>96</v>
      </c>
      <c r="E63" s="39" t="str">
        <f>soupisky!$A$55</f>
        <v>SOKOL Dvůr Králové B</v>
      </c>
      <c r="F63" s="37" t="str">
        <f>soupisky!$B$2</f>
        <v>SOLNICE</v>
      </c>
      <c r="G63" s="38">
        <f>soupisky!$E$2</f>
        <v>38974</v>
      </c>
    </row>
    <row r="64" spans="1:7" ht="11.25">
      <c r="A64" s="13" t="s">
        <v>51</v>
      </c>
      <c r="B64" s="43">
        <f>soupisky!$C$65</f>
        <v>10.8</v>
      </c>
      <c r="C64" s="39" t="str">
        <f>soupisky!$A$65</f>
        <v>Bašová Magda</v>
      </c>
      <c r="D64" s="39">
        <f>soupisky!$B$65</f>
        <v>97</v>
      </c>
      <c r="E64" s="39" t="str">
        <f>soupisky!$A$63</f>
        <v>TJ Dobruška</v>
      </c>
      <c r="F64" s="37" t="str">
        <f>soupisky!$B$2</f>
        <v>SOLNICE</v>
      </c>
      <c r="G64" s="38">
        <f>soupisky!$E$2</f>
        <v>38974</v>
      </c>
    </row>
    <row r="65" spans="1:7" ht="11.25">
      <c r="A65" s="13" t="s">
        <v>51</v>
      </c>
      <c r="B65" s="43">
        <f>soupisky!$C$66</f>
        <v>10.8</v>
      </c>
      <c r="C65" s="39" t="str">
        <f>soupisky!$A$66</f>
        <v>Bašová Vanesa</v>
      </c>
      <c r="D65" s="39">
        <f>soupisky!$B$66</f>
        <v>97</v>
      </c>
      <c r="E65" s="39" t="str">
        <f>soupisky!$A$63</f>
        <v>TJ Dobruška</v>
      </c>
      <c r="F65" s="37" t="str">
        <f>soupisky!$B$2</f>
        <v>SOLNICE</v>
      </c>
      <c r="G65" s="38">
        <f>soupisky!$E$2</f>
        <v>38974</v>
      </c>
    </row>
    <row r="66" spans="1:7" ht="11.25">
      <c r="A66" s="13" t="s">
        <v>51</v>
      </c>
      <c r="B66" s="43">
        <f>soupisky!$C$43</f>
        <v>10.9</v>
      </c>
      <c r="C66" s="39" t="str">
        <f>soupisky!$A$43</f>
        <v>Lukavská Kateřina</v>
      </c>
      <c r="D66" s="39">
        <f>soupisky!$B$43</f>
        <v>95</v>
      </c>
      <c r="E66" s="40" t="str">
        <f>soupisky!$A$39</f>
        <v>SK Solnice B</v>
      </c>
      <c r="F66" s="37" t="str">
        <f>soupisky!$B$2</f>
        <v>SOLNICE</v>
      </c>
      <c r="G66" s="38">
        <f>soupisky!$E$2</f>
        <v>38974</v>
      </c>
    </row>
    <row r="67" spans="1:7" ht="11.25">
      <c r="A67" s="13" t="s">
        <v>51</v>
      </c>
      <c r="B67" s="43">
        <f>soupisky!$C$48</f>
        <v>10.9</v>
      </c>
      <c r="C67" s="39" t="str">
        <f>soupisky!$A$48</f>
        <v>Fohlová Denisa</v>
      </c>
      <c r="D67" s="39">
        <f>soupisky!$B$48</f>
        <v>98</v>
      </c>
      <c r="E67" s="40" t="str">
        <f>soupisky!$A$47</f>
        <v>SK Solnice C</v>
      </c>
      <c r="F67" s="37" t="str">
        <f>soupisky!$B$2</f>
        <v>SOLNICE</v>
      </c>
      <c r="G67" s="38">
        <f>soupisky!$E$2</f>
        <v>38974</v>
      </c>
    </row>
    <row r="68" spans="1:7" ht="11.25">
      <c r="A68" s="13" t="s">
        <v>51</v>
      </c>
      <c r="B68" s="43">
        <f>soupisky!$C$35</f>
        <v>11</v>
      </c>
      <c r="C68" s="39" t="str">
        <f>soupisky!$A$35</f>
        <v>Štaffová Marie</v>
      </c>
      <c r="D68" s="39">
        <f>soupisky!$B$35</f>
        <v>95</v>
      </c>
      <c r="E68" s="40" t="str">
        <f>soupisky!$A$31</f>
        <v>TJ SOKOL Jaroměř</v>
      </c>
      <c r="F68" s="37" t="str">
        <f>soupisky!$B$2</f>
        <v>SOLNICE</v>
      </c>
      <c r="G68" s="38">
        <f>soupisky!$E$2</f>
        <v>38974</v>
      </c>
    </row>
    <row r="69" spans="1:7" ht="11.25">
      <c r="A69" s="13" t="s">
        <v>51</v>
      </c>
      <c r="B69" s="43">
        <f>soupisky!$C$50</f>
        <v>11</v>
      </c>
      <c r="C69" s="39" t="str">
        <f>soupisky!$A$50</f>
        <v>Pohlová Leona</v>
      </c>
      <c r="D69" s="39">
        <f>soupisky!$B$50</f>
        <v>97</v>
      </c>
      <c r="E69" s="40" t="str">
        <f>soupisky!$A$47</f>
        <v>SK Solnice C</v>
      </c>
      <c r="F69" s="37" t="str">
        <f>soupisky!$B$2</f>
        <v>SOLNICE</v>
      </c>
      <c r="G69" s="38">
        <f>soupisky!$E$2</f>
        <v>38974</v>
      </c>
    </row>
    <row r="70" spans="1:7" ht="11.25">
      <c r="A70" s="13" t="s">
        <v>51</v>
      </c>
      <c r="B70" s="43">
        <f>soupisky!$C$13</f>
        <v>11.1</v>
      </c>
      <c r="C70" s="39" t="str">
        <f>soupisky!$A$13</f>
        <v>Wittichvá Barbora</v>
      </c>
      <c r="D70" s="39">
        <f>soupisky!$B$13</f>
        <v>96</v>
      </c>
      <c r="E70" s="40" t="str">
        <f>soupisky!$A$7</f>
        <v>SK Nové město n. M</v>
      </c>
      <c r="F70" s="37" t="str">
        <f>soupisky!$B$2</f>
        <v>SOLNICE</v>
      </c>
      <c r="G70" s="38">
        <f>soupisky!$E$2</f>
        <v>38974</v>
      </c>
    </row>
    <row r="71" spans="1:7" ht="11.25">
      <c r="A71" s="13" t="s">
        <v>51</v>
      </c>
      <c r="B71" s="43">
        <f>soupisky!$C$44</f>
        <v>11.1</v>
      </c>
      <c r="C71" s="39" t="str">
        <f>soupisky!$A$44</f>
        <v>Chorvátová Lenka</v>
      </c>
      <c r="D71" s="39">
        <f>soupisky!$B$44</f>
        <v>97</v>
      </c>
      <c r="E71" s="40" t="str">
        <f>soupisky!$A$39</f>
        <v>SK Solnice B</v>
      </c>
      <c r="F71" s="37" t="str">
        <f>soupisky!$B$2</f>
        <v>SOLNICE</v>
      </c>
      <c r="G71" s="38">
        <f>soupisky!$E$2</f>
        <v>38974</v>
      </c>
    </row>
    <row r="72" spans="1:7" ht="11.25">
      <c r="A72" s="13" t="s">
        <v>51</v>
      </c>
      <c r="B72" s="43">
        <f>soupisky!$C$57</f>
        <v>11.1</v>
      </c>
      <c r="C72" s="39" t="str">
        <f>soupisky!$A$57</f>
        <v>Nápravníková Lucie</v>
      </c>
      <c r="D72" s="39">
        <f>soupisky!$B$57</f>
        <v>96</v>
      </c>
      <c r="E72" s="39" t="str">
        <f>soupisky!$A$55</f>
        <v>SOKOL Dvůr Králové B</v>
      </c>
      <c r="F72" s="37" t="str">
        <f>soupisky!$B$2</f>
        <v>SOLNICE</v>
      </c>
      <c r="G72" s="38">
        <f>soupisky!$E$2</f>
        <v>38974</v>
      </c>
    </row>
    <row r="73" spans="1:7" ht="11.25">
      <c r="A73" s="13" t="s">
        <v>51</v>
      </c>
      <c r="B73" s="43">
        <f>soupisky!$C$49</f>
        <v>11.2</v>
      </c>
      <c r="C73" s="39" t="str">
        <f>soupisky!$A$49</f>
        <v>Kulhánková Iva</v>
      </c>
      <c r="D73" s="39">
        <f>soupisky!$B$49</f>
        <v>97</v>
      </c>
      <c r="E73" s="40" t="str">
        <f>soupisky!$A$47</f>
        <v>SK Solnice C</v>
      </c>
      <c r="F73" s="37" t="str">
        <f>soupisky!$B$2</f>
        <v>SOLNICE</v>
      </c>
      <c r="G73" s="38">
        <f>soupisky!$E$2</f>
        <v>38974</v>
      </c>
    </row>
    <row r="74" spans="1:7" ht="11.25">
      <c r="A74" s="13" t="s">
        <v>51</v>
      </c>
      <c r="B74" s="43">
        <f>soupisky!$C$51</f>
        <v>12.6</v>
      </c>
      <c r="C74" s="39" t="str">
        <f>soupisky!$A$51</f>
        <v>Zajíčková Pavlína</v>
      </c>
      <c r="D74" s="39">
        <f>soupisky!$B$51</f>
        <v>99</v>
      </c>
      <c r="E74" s="40" t="str">
        <f>soupisky!$A$47</f>
        <v>SK Solnice C</v>
      </c>
      <c r="F74" s="37" t="str">
        <f>soupisky!$B$2</f>
        <v>SOLNICE</v>
      </c>
      <c r="G74" s="38">
        <f>soupisky!$E$2</f>
        <v>38974</v>
      </c>
    </row>
    <row r="75" spans="2:7" ht="11.25">
      <c r="B75" s="43"/>
      <c r="C75" s="39"/>
      <c r="D75" s="39"/>
      <c r="E75" s="40"/>
      <c r="F75" s="37"/>
      <c r="G75" s="38"/>
    </row>
    <row r="76" spans="2:7" ht="11.25">
      <c r="B76" s="43"/>
      <c r="C76" s="39"/>
      <c r="D76" s="39"/>
      <c r="E76" s="40"/>
      <c r="F76" s="37"/>
      <c r="G76" s="38"/>
    </row>
    <row r="78" spans="1:7" ht="11.25">
      <c r="A78" s="13" t="s">
        <v>53</v>
      </c>
      <c r="B78" s="45">
        <f>soupisky!$I$24</f>
        <v>2.071</v>
      </c>
      <c r="C78" s="39" t="str">
        <f>soupisky!$A$24</f>
        <v>Peterková Pavlína</v>
      </c>
      <c r="D78" s="39">
        <f>soupisky!$B$24</f>
        <v>96</v>
      </c>
      <c r="E78" s="40" t="str">
        <f>soupisky!$A$23</f>
        <v>SK Solnice A</v>
      </c>
      <c r="F78" s="37" t="str">
        <f>soupisky!$B$2</f>
        <v>SOLNICE</v>
      </c>
      <c r="G78" s="38">
        <f>soupisky!$E$2</f>
        <v>38974</v>
      </c>
    </row>
    <row r="79" spans="1:7" ht="11.25">
      <c r="A79" s="13" t="s">
        <v>53</v>
      </c>
      <c r="B79" s="45">
        <f>soupisky!$I$8</f>
        <v>2.08</v>
      </c>
      <c r="C79" s="39" t="str">
        <f>soupisky!$A$8</f>
        <v>Broumová Michaela</v>
      </c>
      <c r="D79" s="39">
        <f>soupisky!$B$8</f>
        <v>95</v>
      </c>
      <c r="E79" s="40" t="str">
        <f>soupisky!$A$7</f>
        <v>SK Nové město n. M</v>
      </c>
      <c r="F79" s="37" t="str">
        <f>soupisky!$B$2</f>
        <v>SOLNICE</v>
      </c>
      <c r="G79" s="38">
        <f>soupisky!$E$2</f>
        <v>38974</v>
      </c>
    </row>
    <row r="80" spans="1:7" ht="11.25">
      <c r="A80" s="13" t="s">
        <v>53</v>
      </c>
      <c r="B80" s="45">
        <f>soupisky!$I$18</f>
        <v>2.101</v>
      </c>
      <c r="C80" s="39" t="str">
        <f>soupisky!$A$18</f>
        <v>Hysková Dominika</v>
      </c>
      <c r="D80" s="39">
        <f>soupisky!$B$18</f>
        <v>97</v>
      </c>
      <c r="E80" s="40" t="str">
        <f>soupisky!$A$15</f>
        <v>Sokol Dvůr Králové A</v>
      </c>
      <c r="F80" s="37" t="str">
        <f>soupisky!$B$2</f>
        <v>SOLNICE</v>
      </c>
      <c r="G80" s="38">
        <f>soupisky!$E$2</f>
        <v>38974</v>
      </c>
    </row>
    <row r="81" spans="1:7" ht="11.25">
      <c r="A81" s="13" t="s">
        <v>53</v>
      </c>
      <c r="B81" s="45">
        <f>soupisky!$I$16</f>
        <v>2.102</v>
      </c>
      <c r="C81" s="39" t="str">
        <f>soupisky!$A$16</f>
        <v>Malá Kristýna</v>
      </c>
      <c r="D81" s="39">
        <f>soupisky!$B$16</f>
        <v>95</v>
      </c>
      <c r="E81" s="40" t="str">
        <f>soupisky!$A$15</f>
        <v>Sokol Dvůr Králové A</v>
      </c>
      <c r="F81" s="37" t="str">
        <f>soupisky!$B$2</f>
        <v>SOLNICE</v>
      </c>
      <c r="G81" s="38">
        <f>soupisky!$E$2</f>
        <v>38974</v>
      </c>
    </row>
    <row r="82" spans="1:7" ht="11.25">
      <c r="A82" s="13" t="s">
        <v>53</v>
      </c>
      <c r="B82" s="45">
        <f>soupisky!$I$9</f>
        <v>2.11</v>
      </c>
      <c r="C82" s="39" t="str">
        <f>soupisky!$A$9</f>
        <v>Rousková Eva</v>
      </c>
      <c r="D82" s="39">
        <f>soupisky!$B$9</f>
        <v>95</v>
      </c>
      <c r="E82" s="40" t="str">
        <f>soupisky!$A$7</f>
        <v>SK Nové město n. M</v>
      </c>
      <c r="F82" s="37" t="str">
        <f>soupisky!$B$2</f>
        <v>SOLNICE</v>
      </c>
      <c r="G82" s="38">
        <f>soupisky!$E$2</f>
        <v>38974</v>
      </c>
    </row>
    <row r="83" spans="1:7" ht="11.25">
      <c r="A83" s="13" t="s">
        <v>53</v>
      </c>
      <c r="B83" s="45">
        <f>soupisky!$I$64</f>
        <v>2.117</v>
      </c>
      <c r="C83" s="39" t="str">
        <f>soupisky!$A$64</f>
        <v>Tomaščínová Adriana</v>
      </c>
      <c r="D83" s="39">
        <f>soupisky!$B$64</f>
        <v>95</v>
      </c>
      <c r="E83" s="39" t="str">
        <f>soupisky!$A$63</f>
        <v>TJ Dobruška</v>
      </c>
      <c r="F83" s="37" t="str">
        <f>soupisky!$B$2</f>
        <v>SOLNICE</v>
      </c>
      <c r="G83" s="38">
        <f>soupisky!$E$2</f>
        <v>38974</v>
      </c>
    </row>
    <row r="84" spans="1:7" ht="11.25">
      <c r="A84" s="13" t="s">
        <v>53</v>
      </c>
      <c r="B84" s="45">
        <f>soupisky!$I$26</f>
        <v>2.155</v>
      </c>
      <c r="C84" s="39" t="str">
        <f>soupisky!$A$26</f>
        <v>Kulštejnová Tereza</v>
      </c>
      <c r="D84" s="39">
        <f>soupisky!$B$26</f>
        <v>95</v>
      </c>
      <c r="E84" s="40" t="str">
        <f>soupisky!$A$23</f>
        <v>SK Solnice A</v>
      </c>
      <c r="F84" s="37" t="str">
        <f>soupisky!$B$2</f>
        <v>SOLNICE</v>
      </c>
      <c r="G84" s="38">
        <f>soupisky!$E$2</f>
        <v>38974</v>
      </c>
    </row>
    <row r="85" spans="1:7" ht="11.25">
      <c r="A85" s="13" t="s">
        <v>53</v>
      </c>
      <c r="B85" s="45">
        <f>soupisky!$I$27</f>
        <v>2.17</v>
      </c>
      <c r="C85" s="39" t="str">
        <f>soupisky!$A$27</f>
        <v>Peterová Soňa</v>
      </c>
      <c r="D85" s="39">
        <f>soupisky!$B$27</f>
        <v>95</v>
      </c>
      <c r="E85" s="40" t="str">
        <f>soupisky!$A$23</f>
        <v>SK Solnice A</v>
      </c>
      <c r="F85" s="37" t="str">
        <f>soupisky!$B$2</f>
        <v>SOLNICE</v>
      </c>
      <c r="G85" s="38">
        <f>soupisky!$E$2</f>
        <v>38974</v>
      </c>
    </row>
    <row r="86" spans="1:7" ht="11.25">
      <c r="A86" s="13" t="s">
        <v>53</v>
      </c>
      <c r="B86" s="45">
        <f>soupisky!$I$32</f>
        <v>2.172</v>
      </c>
      <c r="C86" s="39" t="str">
        <f>soupisky!$A$32</f>
        <v>Freislebenová Anna</v>
      </c>
      <c r="D86" s="39">
        <f>soupisky!$B$32</f>
        <v>95</v>
      </c>
      <c r="E86" s="40" t="str">
        <f>soupisky!$A$31</f>
        <v>TJ SOKOL Jaroměř</v>
      </c>
      <c r="F86" s="37" t="str">
        <f>soupisky!$B$2</f>
        <v>SOLNICE</v>
      </c>
      <c r="G86" s="38">
        <f>soupisky!$E$2</f>
        <v>38974</v>
      </c>
    </row>
    <row r="87" spans="1:7" ht="11.25">
      <c r="A87" s="13" t="s">
        <v>53</v>
      </c>
      <c r="B87" s="45">
        <f>soupisky!$I$10</f>
        <v>2.186</v>
      </c>
      <c r="C87" s="39" t="str">
        <f>soupisky!$A$10</f>
        <v>Škaldová Lucie</v>
      </c>
      <c r="D87" s="39">
        <f>soupisky!$B$10</f>
        <v>96</v>
      </c>
      <c r="E87" s="40" t="str">
        <f>soupisky!$A$7</f>
        <v>SK Nové město n. M</v>
      </c>
      <c r="F87" s="37" t="str">
        <f>soupisky!$B$2</f>
        <v>SOLNICE</v>
      </c>
      <c r="G87" s="38">
        <f>soupisky!$E$2</f>
        <v>38974</v>
      </c>
    </row>
    <row r="88" spans="1:7" ht="11.25">
      <c r="A88" s="13" t="s">
        <v>53</v>
      </c>
      <c r="B88" s="45">
        <f>soupisky!$I$28</f>
        <v>2.203</v>
      </c>
      <c r="C88" s="39" t="str">
        <f>soupisky!$A$28</f>
        <v>Šremrová Vendula</v>
      </c>
      <c r="D88" s="39">
        <f>soupisky!$B$28</f>
        <v>96</v>
      </c>
      <c r="E88" s="40" t="str">
        <f>soupisky!$A$23</f>
        <v>SK Solnice A</v>
      </c>
      <c r="F88" s="37" t="str">
        <f>soupisky!$B$2</f>
        <v>SOLNICE</v>
      </c>
      <c r="G88" s="38">
        <f>soupisky!$E$2</f>
        <v>38974</v>
      </c>
    </row>
    <row r="89" spans="1:7" ht="11.25">
      <c r="A89" s="13" t="s">
        <v>53</v>
      </c>
      <c r="B89" s="45">
        <f>soupisky!$I$17</f>
        <v>2.208</v>
      </c>
      <c r="C89" s="39" t="str">
        <f>soupisky!$A$17</f>
        <v>Rutrlová Anna</v>
      </c>
      <c r="D89" s="39">
        <f>soupisky!$B$17</f>
        <v>95</v>
      </c>
      <c r="E89" s="40" t="str">
        <f>soupisky!$A$15</f>
        <v>Sokol Dvůr Králové A</v>
      </c>
      <c r="F89" s="37" t="str">
        <f>soupisky!$B$2</f>
        <v>SOLNICE</v>
      </c>
      <c r="G89" s="38">
        <f>soupisky!$E$2</f>
        <v>38974</v>
      </c>
    </row>
    <row r="90" spans="1:7" ht="11.25">
      <c r="A90" s="13" t="s">
        <v>53</v>
      </c>
      <c r="B90" s="45">
        <f>soupisky!$I$40</f>
        <v>2.225</v>
      </c>
      <c r="C90" s="39" t="str">
        <f>soupisky!$A$40</f>
        <v>Holiková Kristýna</v>
      </c>
      <c r="D90" s="39">
        <f>soupisky!$B$40</f>
        <v>96</v>
      </c>
      <c r="E90" s="40" t="str">
        <f>soupisky!$A$39</f>
        <v>SK Solnice B</v>
      </c>
      <c r="F90" s="37" t="str">
        <f>soupisky!$B$2</f>
        <v>SOLNICE</v>
      </c>
      <c r="G90" s="38">
        <f>soupisky!$E$2</f>
        <v>38974</v>
      </c>
    </row>
    <row r="91" spans="1:7" ht="11.25">
      <c r="A91" s="13" t="s">
        <v>53</v>
      </c>
      <c r="B91" s="45">
        <f>soupisky!$I$19</f>
        <v>2.237</v>
      </c>
      <c r="C91" s="39" t="str">
        <f>soupisky!$A$19</f>
        <v>Chaloupková Karolína</v>
      </c>
      <c r="D91" s="39">
        <f>soupisky!$B$19</f>
        <v>96</v>
      </c>
      <c r="E91" s="40" t="str">
        <f>soupisky!$A$15</f>
        <v>Sokol Dvůr Králové A</v>
      </c>
      <c r="F91" s="37" t="str">
        <f>soupisky!$B$2</f>
        <v>SOLNICE</v>
      </c>
      <c r="G91" s="38">
        <f>soupisky!$E$2</f>
        <v>38974</v>
      </c>
    </row>
    <row r="92" spans="1:7" ht="11.25">
      <c r="A92" s="13" t="s">
        <v>53</v>
      </c>
      <c r="B92" s="45">
        <f>soupisky!$I$57</f>
        <v>2.242</v>
      </c>
      <c r="C92" s="39" t="str">
        <f>soupisky!$A$57</f>
        <v>Nápravníková Lucie</v>
      </c>
      <c r="D92" s="39">
        <f>soupisky!$B$57</f>
        <v>96</v>
      </c>
      <c r="E92" s="39" t="str">
        <f>soupisky!$A$55</f>
        <v>SOKOL Dvůr Králové B</v>
      </c>
      <c r="F92" s="37" t="str">
        <f>soupisky!$B$2</f>
        <v>SOLNICE</v>
      </c>
      <c r="G92" s="38">
        <f>soupisky!$E$2</f>
        <v>38974</v>
      </c>
    </row>
    <row r="93" spans="1:7" ht="11.25">
      <c r="A93" s="13" t="s">
        <v>53</v>
      </c>
      <c r="B93" s="45">
        <f>soupisky!$I$11</f>
        <v>2.254</v>
      </c>
      <c r="C93" s="39" t="str">
        <f>soupisky!$A$11</f>
        <v>Vobornikova Iveta</v>
      </c>
      <c r="D93" s="39">
        <f>soupisky!$B$11</f>
        <v>96</v>
      </c>
      <c r="E93" s="40" t="str">
        <f>soupisky!$A$7</f>
        <v>SK Nové město n. M</v>
      </c>
      <c r="F93" s="37" t="str">
        <f>soupisky!$B$2</f>
        <v>SOLNICE</v>
      </c>
      <c r="G93" s="38">
        <f>soupisky!$E$2</f>
        <v>38974</v>
      </c>
    </row>
    <row r="94" spans="1:7" ht="11.25">
      <c r="A94" s="13" t="s">
        <v>53</v>
      </c>
      <c r="B94" s="45">
        <f>soupisky!$I$56</f>
        <v>2.264</v>
      </c>
      <c r="C94" s="39" t="str">
        <f>soupisky!$A$56</f>
        <v>Vítková Zuzana</v>
      </c>
      <c r="D94" s="39">
        <f>soupisky!$B$56</f>
        <v>97</v>
      </c>
      <c r="E94" s="39" t="str">
        <f>soupisky!$A$55</f>
        <v>SOKOL Dvůr Králové B</v>
      </c>
      <c r="F94" s="37" t="str">
        <f>soupisky!$B$2</f>
        <v>SOLNICE</v>
      </c>
      <c r="G94" s="38">
        <f>soupisky!$E$2</f>
        <v>38974</v>
      </c>
    </row>
    <row r="95" spans="1:7" ht="11.25">
      <c r="A95" s="13" t="s">
        <v>53</v>
      </c>
      <c r="B95" s="45">
        <f>soupisky!$I$65</f>
        <v>2.28</v>
      </c>
      <c r="C95" s="39" t="str">
        <f>soupisky!$A$65</f>
        <v>Bašová Magda</v>
      </c>
      <c r="D95" s="39">
        <f>soupisky!$B$65</f>
        <v>97</v>
      </c>
      <c r="E95" s="39" t="str">
        <f>soupisky!$A$63</f>
        <v>TJ Dobruška</v>
      </c>
      <c r="F95" s="37" t="str">
        <f>soupisky!$B$2</f>
        <v>SOLNICE</v>
      </c>
      <c r="G95" s="38">
        <f>soupisky!$E$2</f>
        <v>38974</v>
      </c>
    </row>
    <row r="96" spans="1:7" ht="11.25">
      <c r="A96" s="13" t="s">
        <v>53</v>
      </c>
      <c r="B96" s="45">
        <f>soupisky!$I$25</f>
        <v>2.31</v>
      </c>
      <c r="C96" s="39" t="str">
        <f>soupisky!$A$25</f>
        <v>Štěpánová Veronika</v>
      </c>
      <c r="D96" s="39">
        <f>soupisky!$B$25</f>
        <v>95</v>
      </c>
      <c r="E96" s="40" t="str">
        <f>soupisky!$A$23</f>
        <v>SK Solnice A</v>
      </c>
      <c r="F96" s="37" t="str">
        <f>soupisky!$B$2</f>
        <v>SOLNICE</v>
      </c>
      <c r="G96" s="38">
        <f>soupisky!$E$2</f>
        <v>38974</v>
      </c>
    </row>
    <row r="97" spans="1:7" ht="11.25">
      <c r="A97" s="13" t="s">
        <v>53</v>
      </c>
      <c r="B97" s="45">
        <f>soupisky!$I$66</f>
        <v>2.336</v>
      </c>
      <c r="C97" s="39" t="str">
        <f>soupisky!$A$66</f>
        <v>Bašová Vanesa</v>
      </c>
      <c r="D97" s="39">
        <f>soupisky!$B$66</f>
        <v>97</v>
      </c>
      <c r="E97" s="39" t="str">
        <f>soupisky!$A$63</f>
        <v>TJ Dobruška</v>
      </c>
      <c r="F97" s="37" t="str">
        <f>soupisky!$B$2</f>
        <v>SOLNICE</v>
      </c>
      <c r="G97" s="38">
        <f>soupisky!$E$2</f>
        <v>38974</v>
      </c>
    </row>
    <row r="98" spans="1:7" ht="11.25">
      <c r="A98" s="13" t="s">
        <v>53</v>
      </c>
      <c r="B98" s="45">
        <f>soupisky!$I$41</f>
        <v>2.372</v>
      </c>
      <c r="C98" s="39" t="str">
        <f>soupisky!$A$41</f>
        <v>Panenková Michaela</v>
      </c>
      <c r="D98" s="39">
        <f>soupisky!$B$41</f>
        <v>96</v>
      </c>
      <c r="E98" s="40" t="str">
        <f>soupisky!$A$39</f>
        <v>SK Solnice B</v>
      </c>
      <c r="F98" s="37" t="str">
        <f>soupisky!$B$2</f>
        <v>SOLNICE</v>
      </c>
      <c r="G98" s="38">
        <f>soupisky!$E$2</f>
        <v>38974</v>
      </c>
    </row>
    <row r="99" spans="1:7" ht="11.25">
      <c r="A99" s="13" t="s">
        <v>53</v>
      </c>
      <c r="B99" s="45">
        <f>soupisky!$I$20</f>
        <v>2.378</v>
      </c>
      <c r="C99" s="39" t="str">
        <f>soupisky!$A$20</f>
        <v>Rufferová Alena</v>
      </c>
      <c r="D99" s="39">
        <f>soupisky!$B$20</f>
        <v>95</v>
      </c>
      <c r="E99" s="40" t="str">
        <f>soupisky!$A$15</f>
        <v>Sokol Dvůr Králové A</v>
      </c>
      <c r="F99" s="37" t="str">
        <f>soupisky!$B$2</f>
        <v>SOLNICE</v>
      </c>
      <c r="G99" s="38">
        <f>soupisky!$E$2</f>
        <v>38974</v>
      </c>
    </row>
    <row r="100" spans="1:7" ht="11.25">
      <c r="A100" s="13" t="s">
        <v>53</v>
      </c>
      <c r="B100" s="45">
        <f>soupisky!$I$34</f>
        <v>2.381</v>
      </c>
      <c r="C100" s="39" t="str">
        <f>soupisky!$A$34</f>
        <v>Horáčková Zdeňka</v>
      </c>
      <c r="D100" s="39">
        <f>soupisky!$B$34</f>
        <v>96</v>
      </c>
      <c r="E100" s="40" t="str">
        <f>soupisky!$A$31</f>
        <v>TJ SOKOL Jaroměř</v>
      </c>
      <c r="F100" s="37" t="str">
        <f>soupisky!$B$2</f>
        <v>SOLNICE</v>
      </c>
      <c r="G100" s="38">
        <f>soupisky!$E$2</f>
        <v>38974</v>
      </c>
    </row>
    <row r="101" spans="1:7" ht="11.25">
      <c r="A101" s="13" t="s">
        <v>53</v>
      </c>
      <c r="B101" s="45">
        <f>soupisky!$I$33</f>
        <v>2.394</v>
      </c>
      <c r="C101" s="39" t="str">
        <f>soupisky!$A$33</f>
        <v>Nováková Petra</v>
      </c>
      <c r="D101" s="39">
        <f>soupisky!$B$33</f>
        <v>95</v>
      </c>
      <c r="E101" s="40" t="str">
        <f>soupisky!$A$31</f>
        <v>TJ SOKOL Jaroměř</v>
      </c>
      <c r="F101" s="37" t="str">
        <f>soupisky!$B$2</f>
        <v>SOLNICE</v>
      </c>
      <c r="G101" s="38">
        <f>soupisky!$E$2</f>
        <v>38974</v>
      </c>
    </row>
    <row r="102" spans="1:7" ht="11.25">
      <c r="A102" s="13" t="s">
        <v>53</v>
      </c>
      <c r="B102" s="45">
        <f>soupisky!$I$29</f>
        <v>2.395</v>
      </c>
      <c r="C102" s="39" t="str">
        <f>soupisky!$A$29</f>
        <v>Netíková Tereza </v>
      </c>
      <c r="D102" s="39">
        <f>soupisky!$B$29</f>
        <v>95</v>
      </c>
      <c r="E102" s="40" t="str">
        <f>soupisky!$A$23</f>
        <v>SK Solnice A</v>
      </c>
      <c r="F102" s="37" t="str">
        <f>soupisky!$B$2</f>
        <v>SOLNICE</v>
      </c>
      <c r="G102" s="38">
        <f>soupisky!$E$2</f>
        <v>38974</v>
      </c>
    </row>
    <row r="103" spans="1:7" ht="11.25">
      <c r="A103" s="13" t="s">
        <v>53</v>
      </c>
      <c r="B103" s="45">
        <f>soupisky!$I$58</f>
        <v>2.417</v>
      </c>
      <c r="C103" s="39" t="str">
        <f>soupisky!$A$58</f>
        <v>Házová Michaela</v>
      </c>
      <c r="D103" s="39">
        <f>soupisky!$B$58</f>
        <v>96</v>
      </c>
      <c r="E103" s="39" t="str">
        <f>soupisky!$A$55</f>
        <v>SOKOL Dvůr Králové B</v>
      </c>
      <c r="F103" s="37" t="str">
        <f>soupisky!$B$2</f>
        <v>SOLNICE</v>
      </c>
      <c r="G103" s="38">
        <f>soupisky!$E$2</f>
        <v>38974</v>
      </c>
    </row>
    <row r="104" spans="1:7" ht="11.25">
      <c r="A104" s="13" t="s">
        <v>53</v>
      </c>
      <c r="B104" s="45">
        <f>soupisky!$I$42</f>
        <v>2.423</v>
      </c>
      <c r="C104" s="39" t="str">
        <f>soupisky!$A$42</f>
        <v>Hanusová Denisa</v>
      </c>
      <c r="D104" s="39">
        <f>soupisky!$B$42</f>
        <v>95</v>
      </c>
      <c r="E104" s="40" t="str">
        <f>soupisky!$A$39</f>
        <v>SK Solnice B</v>
      </c>
      <c r="F104" s="37" t="str">
        <f>soupisky!$B$2</f>
        <v>SOLNICE</v>
      </c>
      <c r="G104" s="38">
        <f>soupisky!$E$2</f>
        <v>38974</v>
      </c>
    </row>
    <row r="105" spans="1:7" ht="11.25">
      <c r="A105" s="13" t="s">
        <v>53</v>
      </c>
      <c r="B105" s="45">
        <f>soupisky!$I$44</f>
        <v>2.468</v>
      </c>
      <c r="C105" s="39" t="str">
        <f>soupisky!$A$44</f>
        <v>Chorvátová Lenka</v>
      </c>
      <c r="D105" s="39">
        <f>soupisky!$B$44</f>
        <v>97</v>
      </c>
      <c r="E105" s="40" t="str">
        <f>soupisky!$A$39</f>
        <v>SK Solnice B</v>
      </c>
      <c r="F105" s="37" t="str">
        <f>soupisky!$B$2</f>
        <v>SOLNICE</v>
      </c>
      <c r="G105" s="38">
        <f>soupisky!$E$2</f>
        <v>38974</v>
      </c>
    </row>
    <row r="106" spans="1:7" ht="11.25">
      <c r="A106" s="13" t="s">
        <v>53</v>
      </c>
      <c r="B106" s="45">
        <f>soupisky!$I$43</f>
        <v>2.48</v>
      </c>
      <c r="C106" s="39" t="str">
        <f>soupisky!$A$43</f>
        <v>Lukavská Kateřina</v>
      </c>
      <c r="D106" s="39">
        <f>soupisky!$B$43</f>
        <v>95</v>
      </c>
      <c r="E106" s="40" t="str">
        <f>soupisky!$A$39</f>
        <v>SK Solnice B</v>
      </c>
      <c r="F106" s="37" t="str">
        <f>soupisky!$B$2</f>
        <v>SOLNICE</v>
      </c>
      <c r="G106" s="38">
        <f>soupisky!$E$2</f>
        <v>38974</v>
      </c>
    </row>
    <row r="107" spans="1:7" ht="11.25">
      <c r="A107" s="13" t="s">
        <v>53</v>
      </c>
      <c r="B107" s="45">
        <f>soupisky!$I$48</f>
        <v>2.5</v>
      </c>
      <c r="C107" s="39" t="str">
        <f>soupisky!$A$48</f>
        <v>Fohlová Denisa</v>
      </c>
      <c r="D107" s="39">
        <f>soupisky!$B$48</f>
        <v>98</v>
      </c>
      <c r="E107" s="40" t="str">
        <f>soupisky!$A$47</f>
        <v>SK Solnice C</v>
      </c>
      <c r="F107" s="37" t="str">
        <f>soupisky!$B$2</f>
        <v>SOLNICE</v>
      </c>
      <c r="G107" s="38">
        <f>soupisky!$E$2</f>
        <v>38974</v>
      </c>
    </row>
    <row r="108" spans="1:7" ht="11.25">
      <c r="A108" s="13" t="s">
        <v>53</v>
      </c>
      <c r="B108" s="45">
        <f>soupisky!$I$49</f>
        <v>2.508</v>
      </c>
      <c r="C108" s="39" t="str">
        <f>soupisky!$A$49</f>
        <v>Kulhánková Iva</v>
      </c>
      <c r="D108" s="39">
        <f>soupisky!$B$49</f>
        <v>97</v>
      </c>
      <c r="E108" s="40" t="str">
        <f>soupisky!$A$47</f>
        <v>SK Solnice C</v>
      </c>
      <c r="F108" s="37" t="str">
        <f>soupisky!$B$2</f>
        <v>SOLNICE</v>
      </c>
      <c r="G108" s="38">
        <f>soupisky!$E$2</f>
        <v>38974</v>
      </c>
    </row>
    <row r="109" spans="1:7" ht="11.25">
      <c r="A109" s="13" t="s">
        <v>53</v>
      </c>
      <c r="B109" s="45">
        <f>soupisky!$I$50</f>
        <v>2.526</v>
      </c>
      <c r="C109" s="39" t="str">
        <f>soupisky!$A$50</f>
        <v>Pohlová Leona</v>
      </c>
      <c r="D109" s="39">
        <f>soupisky!$B$50</f>
        <v>97</v>
      </c>
      <c r="E109" s="40" t="str">
        <f>soupisky!$A$47</f>
        <v>SK Solnice C</v>
      </c>
      <c r="F109" s="37" t="str">
        <f>soupisky!$B$2</f>
        <v>SOLNICE</v>
      </c>
      <c r="G109" s="38">
        <f>soupisky!$E$2</f>
        <v>38974</v>
      </c>
    </row>
    <row r="110" spans="1:7" ht="11.25">
      <c r="A110" s="13" t="s">
        <v>53</v>
      </c>
      <c r="B110" s="45">
        <f>soupisky!$I$13</f>
        <v>2.555</v>
      </c>
      <c r="C110" s="39" t="str">
        <f>soupisky!$A$13</f>
        <v>Wittichvá Barbora</v>
      </c>
      <c r="D110" s="39">
        <f>soupisky!$B$13</f>
        <v>96</v>
      </c>
      <c r="E110" s="40" t="str">
        <f>soupisky!$A$7</f>
        <v>SK Nové město n. M</v>
      </c>
      <c r="F110" s="37" t="str">
        <f>soupisky!$B$2</f>
        <v>SOLNICE</v>
      </c>
      <c r="G110" s="38">
        <f>soupisky!$E$2</f>
        <v>38974</v>
      </c>
    </row>
    <row r="111" spans="1:7" ht="11.25">
      <c r="A111" s="13" t="s">
        <v>53</v>
      </c>
      <c r="B111" s="45">
        <f>soupisky!$I$12</f>
        <v>2.571</v>
      </c>
      <c r="C111" s="39" t="str">
        <f>soupisky!$A$12</f>
        <v>Herzigova Anna</v>
      </c>
      <c r="D111" s="39">
        <f>soupisky!$B$12</f>
        <v>96</v>
      </c>
      <c r="E111" s="40" t="str">
        <f>soupisky!$A$7</f>
        <v>SK Nové město n. M</v>
      </c>
      <c r="F111" s="37" t="str">
        <f>soupisky!$B$2</f>
        <v>SOLNICE</v>
      </c>
      <c r="G111" s="38">
        <f>soupisky!$E$2</f>
        <v>38974</v>
      </c>
    </row>
    <row r="112" spans="1:7" ht="11.25">
      <c r="A112" s="13" t="s">
        <v>53</v>
      </c>
      <c r="B112" s="45">
        <f>soupisky!$I$51</f>
        <v>3.017</v>
      </c>
      <c r="C112" s="39" t="str">
        <f>soupisky!$A$51</f>
        <v>Zajíčková Pavlína</v>
      </c>
      <c r="D112" s="39">
        <f>soupisky!$B$51</f>
        <v>99</v>
      </c>
      <c r="E112" s="40" t="str">
        <f>soupisky!$A$47</f>
        <v>SK Solnice C</v>
      </c>
      <c r="F112" s="37" t="str">
        <f>soupisky!$B$2</f>
        <v>SOLNICE</v>
      </c>
      <c r="G112" s="38">
        <f>soupisky!$E$2</f>
        <v>38974</v>
      </c>
    </row>
    <row r="113" spans="1:7" ht="11.25">
      <c r="A113" s="13" t="s">
        <v>53</v>
      </c>
      <c r="B113" s="45">
        <f>soupisky!$I$35</f>
        <v>3.046</v>
      </c>
      <c r="C113" s="39" t="str">
        <f>soupisky!$A$35</f>
        <v>Štaffová Marie</v>
      </c>
      <c r="D113" s="39">
        <f>soupisky!$B$35</f>
        <v>95</v>
      </c>
      <c r="E113" s="40" t="str">
        <f>soupisky!$A$31</f>
        <v>TJ SOKOL Jaroměř</v>
      </c>
      <c r="F113" s="37" t="str">
        <f>soupisky!$B$2</f>
        <v>SOLNICE</v>
      </c>
      <c r="G113" s="38">
        <f>soupisky!$E$2</f>
        <v>38974</v>
      </c>
    </row>
    <row r="114" spans="2:7" ht="11.25">
      <c r="B114" s="45"/>
      <c r="C114" s="39"/>
      <c r="D114" s="39"/>
      <c r="E114" s="40"/>
      <c r="F114" s="37"/>
      <c r="G114" s="38"/>
    </row>
    <row r="116" spans="1:7" ht="11.25">
      <c r="A116" s="13" t="s">
        <v>37</v>
      </c>
      <c r="B116" s="44">
        <f>soupisky!$G$8</f>
        <v>36.45</v>
      </c>
      <c r="C116" s="39" t="str">
        <f>soupisky!$A$8</f>
        <v>Broumová Michaela</v>
      </c>
      <c r="D116" s="39">
        <f>soupisky!$B$8</f>
        <v>95</v>
      </c>
      <c r="E116" s="40" t="str">
        <f>soupisky!$A$7</f>
        <v>SK Nové město n. M</v>
      </c>
      <c r="F116" s="37" t="str">
        <f>soupisky!$B$2</f>
        <v>SOLNICE</v>
      </c>
      <c r="G116" s="38">
        <f>soupisky!$E$2</f>
        <v>38974</v>
      </c>
    </row>
    <row r="117" spans="1:7" ht="11.25">
      <c r="A117" s="13" t="s">
        <v>37</v>
      </c>
      <c r="B117" s="44">
        <f>soupisky!$G$25</f>
        <v>32.9</v>
      </c>
      <c r="C117" s="39" t="str">
        <f>soupisky!$A$25</f>
        <v>Štěpánová Veronika</v>
      </c>
      <c r="D117" s="39">
        <f>soupisky!$B$25</f>
        <v>95</v>
      </c>
      <c r="E117" s="40" t="str">
        <f>soupisky!$A$23</f>
        <v>SK Solnice A</v>
      </c>
      <c r="F117" s="37" t="str">
        <f>soupisky!$B$2</f>
        <v>SOLNICE</v>
      </c>
      <c r="G117" s="38">
        <f>soupisky!$E$2</f>
        <v>38974</v>
      </c>
    </row>
    <row r="118" spans="1:7" ht="11.25">
      <c r="A118" s="13" t="s">
        <v>37</v>
      </c>
      <c r="B118" s="44">
        <f>soupisky!$G$24</f>
        <v>30.7</v>
      </c>
      <c r="C118" s="39" t="str">
        <f>soupisky!$A$24</f>
        <v>Peterková Pavlína</v>
      </c>
      <c r="D118" s="39">
        <f>soupisky!$B$24</f>
        <v>96</v>
      </c>
      <c r="E118" s="40" t="str">
        <f>soupisky!$A$23</f>
        <v>SK Solnice A</v>
      </c>
      <c r="F118" s="37" t="str">
        <f>soupisky!$B$2</f>
        <v>SOLNICE</v>
      </c>
      <c r="G118" s="38">
        <f>soupisky!$E$2</f>
        <v>38974</v>
      </c>
    </row>
    <row r="119" spans="1:7" ht="11.25">
      <c r="A119" s="13" t="s">
        <v>37</v>
      </c>
      <c r="B119" s="44">
        <f>soupisky!$G$16</f>
        <v>30</v>
      </c>
      <c r="C119" s="39" t="str">
        <f>soupisky!$A$16</f>
        <v>Malá Kristýna</v>
      </c>
      <c r="D119" s="39">
        <f>soupisky!$B$16</f>
        <v>95</v>
      </c>
      <c r="E119" s="40" t="str">
        <f>soupisky!$A$15</f>
        <v>Sokol Dvůr Králové A</v>
      </c>
      <c r="F119" s="37" t="str">
        <f>soupisky!$B$2</f>
        <v>SOLNICE</v>
      </c>
      <c r="G119" s="38">
        <f>soupisky!$E$2</f>
        <v>38974</v>
      </c>
    </row>
    <row r="120" spans="1:7" ht="11.25">
      <c r="A120" s="13" t="s">
        <v>37</v>
      </c>
      <c r="B120" s="44">
        <f>soupisky!$G$64</f>
        <v>26.7</v>
      </c>
      <c r="C120" s="39" t="str">
        <f>soupisky!$A$64</f>
        <v>Tomaščínová Adriana</v>
      </c>
      <c r="D120" s="39">
        <f>soupisky!$B$64</f>
        <v>95</v>
      </c>
      <c r="E120" s="39" t="str">
        <f>soupisky!$A$63</f>
        <v>TJ Dobruška</v>
      </c>
      <c r="F120" s="37" t="str">
        <f>soupisky!$B$2</f>
        <v>SOLNICE</v>
      </c>
      <c r="G120" s="38">
        <f>soupisky!$E$2</f>
        <v>38974</v>
      </c>
    </row>
    <row r="121" spans="1:7" ht="11.25">
      <c r="A121" s="13" t="s">
        <v>37</v>
      </c>
      <c r="B121" s="44">
        <f>soupisky!$G$26</f>
        <v>26.46</v>
      </c>
      <c r="C121" s="39" t="str">
        <f>soupisky!$A$26</f>
        <v>Kulštejnová Tereza</v>
      </c>
      <c r="D121" s="39">
        <f>soupisky!$B$26</f>
        <v>95</v>
      </c>
      <c r="E121" s="40" t="str">
        <f>soupisky!$A$23</f>
        <v>SK Solnice A</v>
      </c>
      <c r="F121" s="37" t="str">
        <f>soupisky!$B$2</f>
        <v>SOLNICE</v>
      </c>
      <c r="G121" s="38">
        <f>soupisky!$E$2</f>
        <v>38974</v>
      </c>
    </row>
    <row r="122" spans="1:7" ht="11.25">
      <c r="A122" s="13" t="s">
        <v>37</v>
      </c>
      <c r="B122" s="44">
        <f>soupisky!$G$17</f>
        <v>25.1</v>
      </c>
      <c r="C122" s="39" t="str">
        <f>soupisky!$A$17</f>
        <v>Rutrlová Anna</v>
      </c>
      <c r="D122" s="39">
        <f>soupisky!$B$17</f>
        <v>95</v>
      </c>
      <c r="E122" s="40" t="str">
        <f>soupisky!$A$15</f>
        <v>Sokol Dvůr Králové A</v>
      </c>
      <c r="F122" s="37" t="str">
        <f>soupisky!$B$2</f>
        <v>SOLNICE</v>
      </c>
      <c r="G122" s="38">
        <f>soupisky!$E$2</f>
        <v>38974</v>
      </c>
    </row>
    <row r="123" spans="1:7" ht="11.25">
      <c r="A123" s="13" t="s">
        <v>37</v>
      </c>
      <c r="B123" s="44">
        <f>soupisky!$G$9</f>
        <v>24.85</v>
      </c>
      <c r="C123" s="39" t="str">
        <f>soupisky!$A$9</f>
        <v>Rousková Eva</v>
      </c>
      <c r="D123" s="39">
        <f>soupisky!$B$9</f>
        <v>95</v>
      </c>
      <c r="E123" s="40" t="str">
        <f>soupisky!$A$7</f>
        <v>SK Nové město n. M</v>
      </c>
      <c r="F123" s="37" t="str">
        <f>soupisky!$B$2</f>
        <v>SOLNICE</v>
      </c>
      <c r="G123" s="38">
        <f>soupisky!$E$2</f>
        <v>38974</v>
      </c>
    </row>
    <row r="124" spans="1:7" ht="11.25">
      <c r="A124" s="13" t="s">
        <v>37</v>
      </c>
      <c r="B124" s="44">
        <f>soupisky!$G$28</f>
        <v>24.04</v>
      </c>
      <c r="C124" s="39" t="str">
        <f>soupisky!$A$28</f>
        <v>Šremrová Vendula</v>
      </c>
      <c r="D124" s="39">
        <f>soupisky!$B$28</f>
        <v>96</v>
      </c>
      <c r="E124" s="40" t="str">
        <f>soupisky!$A$23</f>
        <v>SK Solnice A</v>
      </c>
      <c r="F124" s="37" t="str">
        <f>soupisky!$B$2</f>
        <v>SOLNICE</v>
      </c>
      <c r="G124" s="38">
        <f>soupisky!$E$2</f>
        <v>38974</v>
      </c>
    </row>
    <row r="125" spans="1:7" ht="11.25">
      <c r="A125" s="13" t="s">
        <v>37</v>
      </c>
      <c r="B125" s="44">
        <f>soupisky!$G$58</f>
        <v>23.95</v>
      </c>
      <c r="C125" s="39" t="str">
        <f>soupisky!$A$58</f>
        <v>Házová Michaela</v>
      </c>
      <c r="D125" s="39">
        <f>soupisky!$B$58</f>
        <v>96</v>
      </c>
      <c r="E125" s="39" t="str">
        <f>soupisky!$A$55</f>
        <v>SOKOL Dvůr Králové B</v>
      </c>
      <c r="F125" s="37" t="str">
        <f>soupisky!$B$2</f>
        <v>SOLNICE</v>
      </c>
      <c r="G125" s="38">
        <f>soupisky!$E$2</f>
        <v>38974</v>
      </c>
    </row>
    <row r="126" spans="1:7" ht="11.25">
      <c r="A126" s="13" t="s">
        <v>37</v>
      </c>
      <c r="B126" s="44">
        <f>soupisky!$G$10</f>
        <v>23.2</v>
      </c>
      <c r="C126" s="39" t="str">
        <f>soupisky!$A$10</f>
        <v>Škaldová Lucie</v>
      </c>
      <c r="D126" s="39">
        <f>soupisky!$B$10</f>
        <v>96</v>
      </c>
      <c r="E126" s="40" t="str">
        <f>soupisky!$A$7</f>
        <v>SK Nové město n. M</v>
      </c>
      <c r="F126" s="37" t="str">
        <f>soupisky!$B$2</f>
        <v>SOLNICE</v>
      </c>
      <c r="G126" s="38">
        <f>soupisky!$E$2</f>
        <v>38974</v>
      </c>
    </row>
    <row r="127" spans="1:7" ht="11.25">
      <c r="A127" s="13" t="s">
        <v>37</v>
      </c>
      <c r="B127" s="44">
        <f>soupisky!$G$48</f>
        <v>22.9</v>
      </c>
      <c r="C127" s="39" t="str">
        <f>soupisky!$A$48</f>
        <v>Fohlová Denisa</v>
      </c>
      <c r="D127" s="39">
        <f>soupisky!$B$48</f>
        <v>98</v>
      </c>
      <c r="E127" s="40" t="str">
        <f>soupisky!$A$47</f>
        <v>SK Solnice C</v>
      </c>
      <c r="F127" s="37" t="str">
        <f>soupisky!$B$2</f>
        <v>SOLNICE</v>
      </c>
      <c r="G127" s="38">
        <f>soupisky!$E$2</f>
        <v>38974</v>
      </c>
    </row>
    <row r="128" spans="1:7" ht="11.25">
      <c r="A128" s="13" t="s">
        <v>37</v>
      </c>
      <c r="B128" s="44">
        <f>soupisky!$G$20</f>
        <v>22.72</v>
      </c>
      <c r="C128" s="39" t="str">
        <f>soupisky!$A$20</f>
        <v>Rufferová Alena</v>
      </c>
      <c r="D128" s="39">
        <f>soupisky!$B$20</f>
        <v>95</v>
      </c>
      <c r="E128" s="40" t="str">
        <f>soupisky!$A$15</f>
        <v>Sokol Dvůr Králové A</v>
      </c>
      <c r="F128" s="37" t="str">
        <f>soupisky!$B$2</f>
        <v>SOLNICE</v>
      </c>
      <c r="G128" s="38">
        <f>soupisky!$E$2</f>
        <v>38974</v>
      </c>
    </row>
    <row r="129" spans="1:7" ht="11.25">
      <c r="A129" s="13" t="s">
        <v>37</v>
      </c>
      <c r="B129" s="44">
        <f>soupisky!$G$19</f>
        <v>22.44</v>
      </c>
      <c r="C129" s="39" t="str">
        <f>soupisky!$A$19</f>
        <v>Chaloupková Karolína</v>
      </c>
      <c r="D129" s="39">
        <f>soupisky!$B$19</f>
        <v>96</v>
      </c>
      <c r="E129" s="40" t="str">
        <f>soupisky!$A$15</f>
        <v>Sokol Dvůr Králové A</v>
      </c>
      <c r="F129" s="37" t="str">
        <f>soupisky!$B$2</f>
        <v>SOLNICE</v>
      </c>
      <c r="G129" s="38">
        <f>soupisky!$E$2</f>
        <v>38974</v>
      </c>
    </row>
    <row r="130" spans="1:7" ht="11.25">
      <c r="A130" s="13" t="s">
        <v>37</v>
      </c>
      <c r="B130" s="44">
        <f>soupisky!$G$29</f>
        <v>22.3</v>
      </c>
      <c r="C130" s="39" t="str">
        <f>soupisky!$A$29</f>
        <v>Netíková Tereza </v>
      </c>
      <c r="D130" s="39">
        <f>soupisky!$B$29</f>
        <v>95</v>
      </c>
      <c r="E130" s="40" t="str">
        <f>soupisky!$A$23</f>
        <v>SK Solnice A</v>
      </c>
      <c r="F130" s="37" t="str">
        <f>soupisky!$B$2</f>
        <v>SOLNICE</v>
      </c>
      <c r="G130" s="38">
        <f>soupisky!$E$2</f>
        <v>38974</v>
      </c>
    </row>
    <row r="131" spans="1:7" ht="11.25">
      <c r="A131" s="13" t="s">
        <v>37</v>
      </c>
      <c r="B131" s="44">
        <f>soupisky!$G$42</f>
        <v>21.84</v>
      </c>
      <c r="C131" s="39" t="str">
        <f>soupisky!$A$42</f>
        <v>Hanusová Denisa</v>
      </c>
      <c r="D131" s="39">
        <f>soupisky!$B$42</f>
        <v>95</v>
      </c>
      <c r="E131" s="40" t="str">
        <f>soupisky!$A$39</f>
        <v>SK Solnice B</v>
      </c>
      <c r="F131" s="37" t="str">
        <f>soupisky!$B$2</f>
        <v>SOLNICE</v>
      </c>
      <c r="G131" s="38">
        <f>soupisky!$E$2</f>
        <v>38974</v>
      </c>
    </row>
    <row r="132" spans="1:7" ht="11.25">
      <c r="A132" s="13" t="s">
        <v>37</v>
      </c>
      <c r="B132" s="44">
        <f>soupisky!$G$32</f>
        <v>21.75</v>
      </c>
      <c r="C132" s="39" t="str">
        <f>soupisky!$A$32</f>
        <v>Freislebenová Anna</v>
      </c>
      <c r="D132" s="39">
        <f>soupisky!$B$32</f>
        <v>95</v>
      </c>
      <c r="E132" s="40" t="str">
        <f>soupisky!$A$31</f>
        <v>TJ SOKOL Jaroměř</v>
      </c>
      <c r="F132" s="37" t="str">
        <f>soupisky!$B$2</f>
        <v>SOLNICE</v>
      </c>
      <c r="G132" s="38">
        <f>soupisky!$E$2</f>
        <v>38974</v>
      </c>
    </row>
    <row r="133" spans="1:7" ht="11.25">
      <c r="A133" s="13" t="s">
        <v>37</v>
      </c>
      <c r="B133" s="44">
        <f>soupisky!$G$18</f>
        <v>20.65</v>
      </c>
      <c r="C133" s="39" t="str">
        <f>soupisky!$A$18</f>
        <v>Hysková Dominika</v>
      </c>
      <c r="D133" s="39">
        <f>soupisky!$B$18</f>
        <v>97</v>
      </c>
      <c r="E133" s="40" t="str">
        <f>soupisky!$A$15</f>
        <v>Sokol Dvůr Králové A</v>
      </c>
      <c r="F133" s="37" t="str">
        <f>soupisky!$B$2</f>
        <v>SOLNICE</v>
      </c>
      <c r="G133" s="38">
        <f>soupisky!$E$2</f>
        <v>38974</v>
      </c>
    </row>
    <row r="134" spans="1:7" ht="11.25">
      <c r="A134" s="13" t="s">
        <v>37</v>
      </c>
      <c r="B134" s="44">
        <f>soupisky!$G$27</f>
        <v>19.85</v>
      </c>
      <c r="C134" s="39" t="str">
        <f>soupisky!$A$27</f>
        <v>Peterová Soňa</v>
      </c>
      <c r="D134" s="39">
        <f>soupisky!$B$27</f>
        <v>95</v>
      </c>
      <c r="E134" s="40" t="str">
        <f>soupisky!$A$23</f>
        <v>SK Solnice A</v>
      </c>
      <c r="F134" s="37" t="str">
        <f>soupisky!$B$2</f>
        <v>SOLNICE</v>
      </c>
      <c r="G134" s="38">
        <f>soupisky!$E$2</f>
        <v>38974</v>
      </c>
    </row>
    <row r="135" spans="1:7" ht="11.25">
      <c r="A135" s="13" t="s">
        <v>37</v>
      </c>
      <c r="B135" s="44">
        <f>soupisky!$G$43</f>
        <v>19.84</v>
      </c>
      <c r="C135" s="39" t="str">
        <f>soupisky!$A$43</f>
        <v>Lukavská Kateřina</v>
      </c>
      <c r="D135" s="39">
        <f>soupisky!$B$43</f>
        <v>95</v>
      </c>
      <c r="E135" s="40" t="str">
        <f>soupisky!$A$39</f>
        <v>SK Solnice B</v>
      </c>
      <c r="F135" s="37" t="str">
        <f>soupisky!$B$2</f>
        <v>SOLNICE</v>
      </c>
      <c r="G135" s="38">
        <f>soupisky!$E$2</f>
        <v>38974</v>
      </c>
    </row>
    <row r="136" spans="1:7" ht="11.25">
      <c r="A136" s="13" t="s">
        <v>37</v>
      </c>
      <c r="B136" s="44">
        <f>soupisky!$G$49</f>
        <v>19.8</v>
      </c>
      <c r="C136" s="39" t="str">
        <f>soupisky!$A$49</f>
        <v>Kulhánková Iva</v>
      </c>
      <c r="D136" s="39">
        <f>soupisky!$B$49</f>
        <v>97</v>
      </c>
      <c r="E136" s="40" t="str">
        <f>soupisky!$A$47</f>
        <v>SK Solnice C</v>
      </c>
      <c r="F136" s="37" t="str">
        <f>soupisky!$B$2</f>
        <v>SOLNICE</v>
      </c>
      <c r="G136" s="38">
        <f>soupisky!$E$2</f>
        <v>38974</v>
      </c>
    </row>
    <row r="137" spans="1:7" ht="11.25">
      <c r="A137" s="13" t="s">
        <v>37</v>
      </c>
      <c r="B137" s="44">
        <f>soupisky!$G$40</f>
        <v>19.4</v>
      </c>
      <c r="C137" s="39" t="str">
        <f>soupisky!$A$40</f>
        <v>Holiková Kristýna</v>
      </c>
      <c r="D137" s="39">
        <f>soupisky!$B$40</f>
        <v>96</v>
      </c>
      <c r="E137" s="40" t="str">
        <f>soupisky!$A$39</f>
        <v>SK Solnice B</v>
      </c>
      <c r="F137" s="37" t="str">
        <f>soupisky!$B$2</f>
        <v>SOLNICE</v>
      </c>
      <c r="G137" s="38">
        <f>soupisky!$E$2</f>
        <v>38974</v>
      </c>
    </row>
    <row r="138" spans="1:7" ht="11.25">
      <c r="A138" s="13" t="s">
        <v>37</v>
      </c>
      <c r="B138" s="44">
        <f>soupisky!$G$41</f>
        <v>19.1</v>
      </c>
      <c r="C138" s="39" t="str">
        <f>soupisky!$A$41</f>
        <v>Panenková Michaela</v>
      </c>
      <c r="D138" s="39">
        <f>soupisky!$B$41</f>
        <v>96</v>
      </c>
      <c r="E138" s="40" t="str">
        <f>soupisky!$A$39</f>
        <v>SK Solnice B</v>
      </c>
      <c r="F138" s="37" t="str">
        <f>soupisky!$B$2</f>
        <v>SOLNICE</v>
      </c>
      <c r="G138" s="38">
        <f>soupisky!$E$2</f>
        <v>38974</v>
      </c>
    </row>
    <row r="139" spans="1:7" ht="11.25">
      <c r="A139" s="13" t="s">
        <v>37</v>
      </c>
      <c r="B139" s="44">
        <f>soupisky!$G$57</f>
        <v>18.27</v>
      </c>
      <c r="C139" s="39" t="str">
        <f>soupisky!$A$57</f>
        <v>Nápravníková Lucie</v>
      </c>
      <c r="D139" s="39">
        <f>soupisky!$B$57</f>
        <v>96</v>
      </c>
      <c r="E139" s="39" t="str">
        <f>soupisky!$A$55</f>
        <v>SOKOL Dvůr Králové B</v>
      </c>
      <c r="F139" s="37" t="str">
        <f>soupisky!$B$2</f>
        <v>SOLNICE</v>
      </c>
      <c r="G139" s="38">
        <f>soupisky!$E$2</f>
        <v>38974</v>
      </c>
    </row>
    <row r="140" spans="1:7" ht="11.25">
      <c r="A140" s="13" t="s">
        <v>37</v>
      </c>
      <c r="B140" s="44">
        <f>soupisky!$G$65</f>
        <v>18.26</v>
      </c>
      <c r="C140" s="39" t="str">
        <f>soupisky!$A$65</f>
        <v>Bašová Magda</v>
      </c>
      <c r="D140" s="39">
        <f>soupisky!$B$65</f>
        <v>97</v>
      </c>
      <c r="E140" s="39" t="str">
        <f>soupisky!$A$63</f>
        <v>TJ Dobruška</v>
      </c>
      <c r="F140" s="37" t="str">
        <f>soupisky!$B$2</f>
        <v>SOLNICE</v>
      </c>
      <c r="G140" s="38">
        <f>soupisky!$E$2</f>
        <v>38974</v>
      </c>
    </row>
    <row r="141" spans="1:7" ht="11.25">
      <c r="A141" s="13" t="s">
        <v>37</v>
      </c>
      <c r="B141" s="44">
        <f>soupisky!$G$56</f>
        <v>18.1</v>
      </c>
      <c r="C141" s="39" t="str">
        <f>soupisky!$A$56</f>
        <v>Vítková Zuzana</v>
      </c>
      <c r="D141" s="39">
        <f>soupisky!$B$56</f>
        <v>97</v>
      </c>
      <c r="E141" s="39" t="str">
        <f>soupisky!$A$55</f>
        <v>SOKOL Dvůr Králové B</v>
      </c>
      <c r="F141" s="37" t="str">
        <f>soupisky!$B$2</f>
        <v>SOLNICE</v>
      </c>
      <c r="G141" s="38">
        <f>soupisky!$E$2</f>
        <v>38974</v>
      </c>
    </row>
    <row r="142" spans="1:7" ht="11.25">
      <c r="A142" s="13" t="s">
        <v>37</v>
      </c>
      <c r="B142" s="44">
        <f>soupisky!$G$34</f>
        <v>18</v>
      </c>
      <c r="C142" s="39" t="str">
        <f>soupisky!$A$34</f>
        <v>Horáčková Zdeňka</v>
      </c>
      <c r="D142" s="39">
        <f>soupisky!$B$34</f>
        <v>96</v>
      </c>
      <c r="E142" s="40" t="str">
        <f>soupisky!$A$31</f>
        <v>TJ SOKOL Jaroměř</v>
      </c>
      <c r="F142" s="37" t="str">
        <f>soupisky!$B$2</f>
        <v>SOLNICE</v>
      </c>
      <c r="G142" s="38">
        <f>soupisky!$E$2</f>
        <v>38974</v>
      </c>
    </row>
    <row r="143" spans="1:7" ht="11.25">
      <c r="A143" s="13" t="s">
        <v>37</v>
      </c>
      <c r="B143" s="44">
        <f>soupisky!$G$66</f>
        <v>17.68</v>
      </c>
      <c r="C143" s="39" t="str">
        <f>soupisky!$A$66</f>
        <v>Bašová Vanesa</v>
      </c>
      <c r="D143" s="39">
        <f>soupisky!$B$66</f>
        <v>97</v>
      </c>
      <c r="E143" s="39" t="str">
        <f>soupisky!$A$63</f>
        <v>TJ Dobruška</v>
      </c>
      <c r="F143" s="37" t="str">
        <f>soupisky!$B$2</f>
        <v>SOLNICE</v>
      </c>
      <c r="G143" s="38">
        <f>soupisky!$E$2</f>
        <v>38974</v>
      </c>
    </row>
    <row r="144" spans="1:7" ht="11.25">
      <c r="A144" s="13" t="s">
        <v>37</v>
      </c>
      <c r="B144" s="44">
        <f>soupisky!$G$13</f>
        <v>16.62</v>
      </c>
      <c r="C144" s="39" t="str">
        <f>soupisky!$A$13</f>
        <v>Wittichvá Barbora</v>
      </c>
      <c r="D144" s="39">
        <f>soupisky!$B$13</f>
        <v>96</v>
      </c>
      <c r="E144" s="40" t="str">
        <f>soupisky!$A$7</f>
        <v>SK Nové město n. M</v>
      </c>
      <c r="F144" s="37" t="str">
        <f>soupisky!$B$2</f>
        <v>SOLNICE</v>
      </c>
      <c r="G144" s="38">
        <f>soupisky!$E$2</f>
        <v>38974</v>
      </c>
    </row>
    <row r="145" spans="1:7" ht="11.25">
      <c r="A145" s="13" t="s">
        <v>37</v>
      </c>
      <c r="B145" s="44">
        <f>soupisky!$G$33</f>
        <v>16.15</v>
      </c>
      <c r="C145" s="39" t="str">
        <f>soupisky!$A$33</f>
        <v>Nováková Petra</v>
      </c>
      <c r="D145" s="39">
        <f>soupisky!$B$33</f>
        <v>95</v>
      </c>
      <c r="E145" s="40" t="str">
        <f>soupisky!$A$31</f>
        <v>TJ SOKOL Jaroměř</v>
      </c>
      <c r="F145" s="37" t="str">
        <f>soupisky!$B$2</f>
        <v>SOLNICE</v>
      </c>
      <c r="G145" s="38">
        <f>soupisky!$E$2</f>
        <v>38974</v>
      </c>
    </row>
    <row r="146" spans="1:7" ht="11.25">
      <c r="A146" s="13" t="s">
        <v>37</v>
      </c>
      <c r="B146" s="44">
        <f>soupisky!$G$11</f>
        <v>15.32</v>
      </c>
      <c r="C146" s="39" t="str">
        <f>soupisky!$A$11</f>
        <v>Vobornikova Iveta</v>
      </c>
      <c r="D146" s="39">
        <f>soupisky!$B$11</f>
        <v>96</v>
      </c>
      <c r="E146" s="40" t="str">
        <f>soupisky!$A$7</f>
        <v>SK Nové město n. M</v>
      </c>
      <c r="F146" s="37" t="str">
        <f>soupisky!$B$2</f>
        <v>SOLNICE</v>
      </c>
      <c r="G146" s="38">
        <f>soupisky!$E$2</f>
        <v>38974</v>
      </c>
    </row>
    <row r="147" spans="1:7" ht="11.25">
      <c r="A147" s="13" t="s">
        <v>37</v>
      </c>
      <c r="B147" s="44">
        <f>soupisky!$G$50</f>
        <v>14.24</v>
      </c>
      <c r="C147" s="39" t="str">
        <f>soupisky!$A$50</f>
        <v>Pohlová Leona</v>
      </c>
      <c r="D147" s="39">
        <f>soupisky!$B$50</f>
        <v>97</v>
      </c>
      <c r="E147" s="40" t="str">
        <f>soupisky!$A$47</f>
        <v>SK Solnice C</v>
      </c>
      <c r="F147" s="37" t="str">
        <f>soupisky!$B$2</f>
        <v>SOLNICE</v>
      </c>
      <c r="G147" s="38">
        <f>soupisky!$E$2</f>
        <v>38974</v>
      </c>
    </row>
    <row r="148" spans="1:7" ht="11.25">
      <c r="A148" s="13" t="s">
        <v>37</v>
      </c>
      <c r="B148" s="44">
        <f>soupisky!$G$44</f>
        <v>13.7</v>
      </c>
      <c r="C148" s="39" t="str">
        <f>soupisky!$A$44</f>
        <v>Chorvátová Lenka</v>
      </c>
      <c r="D148" s="39">
        <f>soupisky!$B$44</f>
        <v>97</v>
      </c>
      <c r="E148" s="40" t="str">
        <f>soupisky!$A$39</f>
        <v>SK Solnice B</v>
      </c>
      <c r="F148" s="37" t="str">
        <f>soupisky!$B$2</f>
        <v>SOLNICE</v>
      </c>
      <c r="G148" s="38">
        <f>soupisky!$E$2</f>
        <v>38974</v>
      </c>
    </row>
    <row r="149" spans="1:7" ht="11.25">
      <c r="A149" s="13" t="s">
        <v>37</v>
      </c>
      <c r="B149" s="44">
        <f>soupisky!$G$51</f>
        <v>13.28</v>
      </c>
      <c r="C149" s="39" t="str">
        <f>soupisky!$A$51</f>
        <v>Zajíčková Pavlína</v>
      </c>
      <c r="D149" s="39">
        <f>soupisky!$B$51</f>
        <v>99</v>
      </c>
      <c r="E149" s="40" t="str">
        <f>soupisky!$A$47</f>
        <v>SK Solnice C</v>
      </c>
      <c r="F149" s="37" t="str">
        <f>soupisky!$B$2</f>
        <v>SOLNICE</v>
      </c>
      <c r="G149" s="38">
        <f>soupisky!$E$2</f>
        <v>38974</v>
      </c>
    </row>
    <row r="150" spans="1:7" ht="11.25">
      <c r="A150" s="13" t="s">
        <v>37</v>
      </c>
      <c r="B150" s="44">
        <f>soupisky!$G$35</f>
        <v>13</v>
      </c>
      <c r="C150" s="39" t="str">
        <f>soupisky!$A$35</f>
        <v>Štaffová Marie</v>
      </c>
      <c r="D150" s="39">
        <f>soupisky!$B$35</f>
        <v>95</v>
      </c>
      <c r="E150" s="40" t="str">
        <f>soupisky!$A$31</f>
        <v>TJ SOKOL Jaroměř</v>
      </c>
      <c r="F150" s="37" t="str">
        <f>soupisky!$B$2</f>
        <v>SOLNICE</v>
      </c>
      <c r="G150" s="38">
        <f>soupisky!$E$2</f>
        <v>38974</v>
      </c>
    </row>
    <row r="151" spans="1:7" ht="11.25">
      <c r="A151" s="13" t="s">
        <v>37</v>
      </c>
      <c r="B151" s="44">
        <f>soupisky!$G$12</f>
        <v>12.25</v>
      </c>
      <c r="C151" s="39" t="str">
        <f>soupisky!$A$12</f>
        <v>Herzigova Anna</v>
      </c>
      <c r="D151" s="39">
        <f>soupisky!$B$12</f>
        <v>96</v>
      </c>
      <c r="E151" s="40" t="str">
        <f>soupisky!$A$7</f>
        <v>SK Nové město n. M</v>
      </c>
      <c r="F151" s="37" t="str">
        <f>soupisky!$B$2</f>
        <v>SOLNICE</v>
      </c>
      <c r="G151" s="38">
        <f>soupisky!$E$2</f>
        <v>38974</v>
      </c>
    </row>
    <row r="152" spans="2:7" ht="11.25">
      <c r="B152" s="44"/>
      <c r="C152" s="39"/>
      <c r="D152" s="39"/>
      <c r="E152" s="40"/>
      <c r="F152" s="37"/>
      <c r="G152" s="38"/>
    </row>
    <row r="154" spans="1:7" ht="11.25">
      <c r="A154" s="13" t="s">
        <v>33</v>
      </c>
      <c r="B154" s="41">
        <f>soupisky!$E$8</f>
        <v>412</v>
      </c>
      <c r="C154" s="39" t="str">
        <f>soupisky!$A$8</f>
        <v>Broumová Michaela</v>
      </c>
      <c r="D154" s="39">
        <f>soupisky!$B$8</f>
        <v>95</v>
      </c>
      <c r="E154" s="40" t="str">
        <f>soupisky!$A$7</f>
        <v>SK Nové město n. M</v>
      </c>
      <c r="F154" s="37" t="str">
        <f>soupisky!$B$2</f>
        <v>SOLNICE</v>
      </c>
      <c r="G154" s="38">
        <f>soupisky!$E$2</f>
        <v>38974</v>
      </c>
    </row>
    <row r="155" spans="1:7" ht="11.25">
      <c r="A155" s="13" t="s">
        <v>33</v>
      </c>
      <c r="B155" s="41">
        <f>soupisky!$E$17</f>
        <v>395</v>
      </c>
      <c r="C155" s="39" t="str">
        <f>soupisky!$A$17</f>
        <v>Rutrlová Anna</v>
      </c>
      <c r="D155" s="39">
        <f>soupisky!$B$17</f>
        <v>95</v>
      </c>
      <c r="E155" s="40" t="str">
        <f>soupisky!$A$15</f>
        <v>Sokol Dvůr Králové A</v>
      </c>
      <c r="F155" s="37" t="str">
        <f>soupisky!$B$2</f>
        <v>SOLNICE</v>
      </c>
      <c r="G155" s="38">
        <f>soupisky!$E$2</f>
        <v>38974</v>
      </c>
    </row>
    <row r="156" spans="1:7" ht="11.25">
      <c r="A156" s="13" t="s">
        <v>33</v>
      </c>
      <c r="B156" s="41">
        <f>soupisky!$E$16</f>
        <v>386</v>
      </c>
      <c r="C156" s="39" t="str">
        <f>soupisky!$A$16</f>
        <v>Malá Kristýna</v>
      </c>
      <c r="D156" s="39">
        <f>soupisky!$B$16</f>
        <v>95</v>
      </c>
      <c r="E156" s="40" t="str">
        <f>soupisky!$A$15</f>
        <v>Sokol Dvůr Králové A</v>
      </c>
      <c r="F156" s="37" t="str">
        <f>soupisky!$B$2</f>
        <v>SOLNICE</v>
      </c>
      <c r="G156" s="38">
        <f>soupisky!$E$2</f>
        <v>38974</v>
      </c>
    </row>
    <row r="157" spans="1:7" ht="11.25">
      <c r="A157" s="13" t="s">
        <v>33</v>
      </c>
      <c r="B157" s="41">
        <f>soupisky!$E$32</f>
        <v>384</v>
      </c>
      <c r="C157" s="39" t="str">
        <f>soupisky!$A$32</f>
        <v>Freislebenová Anna</v>
      </c>
      <c r="D157" s="39">
        <f>soupisky!$B$32</f>
        <v>95</v>
      </c>
      <c r="E157" s="40" t="str">
        <f>soupisky!$A$31</f>
        <v>TJ SOKOL Jaroměř</v>
      </c>
      <c r="F157" s="37" t="str">
        <f>soupisky!$B$2</f>
        <v>SOLNICE</v>
      </c>
      <c r="G157" s="38">
        <f>soupisky!$E$2</f>
        <v>38974</v>
      </c>
    </row>
    <row r="158" spans="1:7" ht="11.25">
      <c r="A158" s="13" t="s">
        <v>33</v>
      </c>
      <c r="B158" s="41">
        <f>soupisky!$E$25</f>
        <v>372</v>
      </c>
      <c r="C158" s="39" t="str">
        <f>soupisky!$A$25</f>
        <v>Štěpánová Veronika</v>
      </c>
      <c r="D158" s="39">
        <f>soupisky!$B$25</f>
        <v>95</v>
      </c>
      <c r="E158" s="40" t="str">
        <f>soupisky!$A$23</f>
        <v>SK Solnice A</v>
      </c>
      <c r="F158" s="37" t="str">
        <f>soupisky!$B$2</f>
        <v>SOLNICE</v>
      </c>
      <c r="G158" s="38">
        <f>soupisky!$E$2</f>
        <v>38974</v>
      </c>
    </row>
    <row r="159" spans="1:7" ht="11.25">
      <c r="A159" s="13" t="s">
        <v>33</v>
      </c>
      <c r="B159" s="41">
        <f>soupisky!$E$24</f>
        <v>368</v>
      </c>
      <c r="C159" s="39" t="str">
        <f>soupisky!$A$24</f>
        <v>Peterková Pavlína</v>
      </c>
      <c r="D159" s="39">
        <f>soupisky!$B$24</f>
        <v>96</v>
      </c>
      <c r="E159" s="40" t="str">
        <f>soupisky!$A$23</f>
        <v>SK Solnice A</v>
      </c>
      <c r="F159" s="37" t="str">
        <f>soupisky!$B$2</f>
        <v>SOLNICE</v>
      </c>
      <c r="G159" s="38">
        <f>soupisky!$E$2</f>
        <v>38974</v>
      </c>
    </row>
    <row r="160" spans="1:7" ht="11.25">
      <c r="A160" s="13" t="s">
        <v>33</v>
      </c>
      <c r="B160" s="41">
        <f>soupisky!$E$18</f>
        <v>360</v>
      </c>
      <c r="C160" s="39" t="str">
        <f>soupisky!$A$18</f>
        <v>Hysková Dominika</v>
      </c>
      <c r="D160" s="39">
        <f>soupisky!$B$18</f>
        <v>97</v>
      </c>
      <c r="E160" s="40" t="str">
        <f>soupisky!$A$15</f>
        <v>Sokol Dvůr Králové A</v>
      </c>
      <c r="F160" s="37" t="str">
        <f>soupisky!$B$2</f>
        <v>SOLNICE</v>
      </c>
      <c r="G160" s="38">
        <f>soupisky!$E$2</f>
        <v>38974</v>
      </c>
    </row>
    <row r="161" spans="1:7" ht="11.25">
      <c r="A161" s="13" t="s">
        <v>33</v>
      </c>
      <c r="B161" s="41">
        <f>soupisky!$E$28</f>
        <v>358</v>
      </c>
      <c r="C161" s="39" t="str">
        <f>soupisky!$A$28</f>
        <v>Šremrová Vendula</v>
      </c>
      <c r="D161" s="39">
        <f>soupisky!$B$28</f>
        <v>96</v>
      </c>
      <c r="E161" s="40" t="str">
        <f>soupisky!$A$23</f>
        <v>SK Solnice A</v>
      </c>
      <c r="F161" s="37" t="str">
        <f>soupisky!$B$2</f>
        <v>SOLNICE</v>
      </c>
      <c r="G161" s="38">
        <f>soupisky!$E$2</f>
        <v>38974</v>
      </c>
    </row>
    <row r="162" spans="1:7" ht="11.25">
      <c r="A162" s="13" t="s">
        <v>33</v>
      </c>
      <c r="B162" s="41">
        <f>soupisky!$E$26</f>
        <v>352</v>
      </c>
      <c r="C162" s="39" t="str">
        <f>soupisky!$A$26</f>
        <v>Kulštejnová Tereza</v>
      </c>
      <c r="D162" s="39">
        <f>soupisky!$B$26</f>
        <v>95</v>
      </c>
      <c r="E162" s="40" t="str">
        <f>soupisky!$A$23</f>
        <v>SK Solnice A</v>
      </c>
      <c r="F162" s="37" t="str">
        <f>soupisky!$B$2</f>
        <v>SOLNICE</v>
      </c>
      <c r="G162" s="38">
        <f>soupisky!$E$2</f>
        <v>38974</v>
      </c>
    </row>
    <row r="163" spans="1:7" ht="11.25">
      <c r="A163" s="13" t="s">
        <v>33</v>
      </c>
      <c r="B163" s="41">
        <f>soupisky!$E$9</f>
        <v>350</v>
      </c>
      <c r="C163" s="39" t="str">
        <f>soupisky!$A$9</f>
        <v>Rousková Eva</v>
      </c>
      <c r="D163" s="39">
        <f>soupisky!$B$9</f>
        <v>95</v>
      </c>
      <c r="E163" s="40" t="str">
        <f>soupisky!$A$7</f>
        <v>SK Nové město n. M</v>
      </c>
      <c r="F163" s="37" t="str">
        <f>soupisky!$B$2</f>
        <v>SOLNICE</v>
      </c>
      <c r="G163" s="38">
        <f>soupisky!$E$2</f>
        <v>38974</v>
      </c>
    </row>
    <row r="164" spans="1:7" ht="11.25">
      <c r="A164" s="13" t="s">
        <v>33</v>
      </c>
      <c r="B164" s="41">
        <f>soupisky!$E$27</f>
        <v>349</v>
      </c>
      <c r="C164" s="39" t="str">
        <f>soupisky!$A$27</f>
        <v>Peterová Soňa</v>
      </c>
      <c r="D164" s="39">
        <f>soupisky!$B$27</f>
        <v>95</v>
      </c>
      <c r="E164" s="40" t="str">
        <f>soupisky!$A$23</f>
        <v>SK Solnice A</v>
      </c>
      <c r="F164" s="37" t="str">
        <f>soupisky!$B$2</f>
        <v>SOLNICE</v>
      </c>
      <c r="G164" s="38">
        <f>soupisky!$E$2</f>
        <v>38974</v>
      </c>
    </row>
    <row r="165" spans="1:7" ht="11.25">
      <c r="A165" s="13" t="s">
        <v>33</v>
      </c>
      <c r="B165" s="41">
        <f>soupisky!$E$10</f>
        <v>340</v>
      </c>
      <c r="C165" s="39" t="str">
        <f>soupisky!$A$10</f>
        <v>Škaldová Lucie</v>
      </c>
      <c r="D165" s="39">
        <f>soupisky!$B$10</f>
        <v>96</v>
      </c>
      <c r="E165" s="40" t="str">
        <f>soupisky!$A$7</f>
        <v>SK Nové město n. M</v>
      </c>
      <c r="F165" s="37" t="str">
        <f>soupisky!$B$2</f>
        <v>SOLNICE</v>
      </c>
      <c r="G165" s="38">
        <f>soupisky!$E$2</f>
        <v>38974</v>
      </c>
    </row>
    <row r="166" spans="1:7" ht="11.25">
      <c r="A166" s="13" t="s">
        <v>33</v>
      </c>
      <c r="B166" s="41">
        <f>soupisky!$E$11</f>
        <v>334</v>
      </c>
      <c r="C166" s="39" t="str">
        <f>soupisky!$A$11</f>
        <v>Vobornikova Iveta</v>
      </c>
      <c r="D166" s="39">
        <f>soupisky!$B$11</f>
        <v>96</v>
      </c>
      <c r="E166" s="40" t="str">
        <f>soupisky!$A$7</f>
        <v>SK Nové město n. M</v>
      </c>
      <c r="F166" s="37" t="str">
        <f>soupisky!$B$2</f>
        <v>SOLNICE</v>
      </c>
      <c r="G166" s="38">
        <f>soupisky!$E$2</f>
        <v>38974</v>
      </c>
    </row>
    <row r="167" spans="1:7" ht="11.25">
      <c r="A167" s="13" t="s">
        <v>33</v>
      </c>
      <c r="B167" s="41">
        <f>soupisky!$E$20</f>
        <v>324</v>
      </c>
      <c r="C167" s="39" t="str">
        <f>soupisky!$A$20</f>
        <v>Rufferová Alena</v>
      </c>
      <c r="D167" s="39">
        <f>soupisky!$B$20</f>
        <v>95</v>
      </c>
      <c r="E167" s="40" t="str">
        <f>soupisky!$A$15</f>
        <v>Sokol Dvůr Králové A</v>
      </c>
      <c r="F167" s="37" t="str">
        <f>soupisky!$B$2</f>
        <v>SOLNICE</v>
      </c>
      <c r="G167" s="38">
        <f>soupisky!$E$2</f>
        <v>38974</v>
      </c>
    </row>
    <row r="168" spans="1:7" ht="11.25">
      <c r="A168" s="13" t="s">
        <v>33</v>
      </c>
      <c r="B168" s="41">
        <f>soupisky!$E$19</f>
        <v>318</v>
      </c>
      <c r="C168" s="39" t="str">
        <f>soupisky!$A$19</f>
        <v>Chaloupková Karolína</v>
      </c>
      <c r="D168" s="39">
        <f>soupisky!$B$19</f>
        <v>96</v>
      </c>
      <c r="E168" s="40" t="str">
        <f>soupisky!$A$15</f>
        <v>Sokol Dvůr Králové A</v>
      </c>
      <c r="F168" s="37" t="str">
        <f>soupisky!$B$2</f>
        <v>SOLNICE</v>
      </c>
      <c r="G168" s="38">
        <f>soupisky!$E$2</f>
        <v>38974</v>
      </c>
    </row>
    <row r="169" spans="1:7" ht="11.25">
      <c r="A169" s="13" t="s">
        <v>33</v>
      </c>
      <c r="B169" s="41">
        <f>soupisky!$E$33</f>
        <v>318</v>
      </c>
      <c r="C169" s="39" t="str">
        <f>soupisky!$A$33</f>
        <v>Nováková Petra</v>
      </c>
      <c r="D169" s="39">
        <f>soupisky!$B$33</f>
        <v>95</v>
      </c>
      <c r="E169" s="40" t="str">
        <f>soupisky!$A$31</f>
        <v>TJ SOKOL Jaroměř</v>
      </c>
      <c r="F169" s="37" t="str">
        <f>soupisky!$B$2</f>
        <v>SOLNICE</v>
      </c>
      <c r="G169" s="38">
        <f>soupisky!$E$2</f>
        <v>38974</v>
      </c>
    </row>
    <row r="170" spans="1:7" ht="11.25">
      <c r="A170" s="13" t="s">
        <v>33</v>
      </c>
      <c r="B170" s="41">
        <f>soupisky!$E$40</f>
        <v>316</v>
      </c>
      <c r="C170" s="39" t="str">
        <f>soupisky!$A$40</f>
        <v>Holiková Kristýna</v>
      </c>
      <c r="D170" s="39">
        <f>soupisky!$B$40</f>
        <v>96</v>
      </c>
      <c r="E170" s="40" t="str">
        <f>soupisky!$A$39</f>
        <v>SK Solnice B</v>
      </c>
      <c r="F170" s="37" t="str">
        <f>soupisky!$B$2</f>
        <v>SOLNICE</v>
      </c>
      <c r="G170" s="38">
        <f>soupisky!$E$2</f>
        <v>38974</v>
      </c>
    </row>
    <row r="171" spans="1:7" ht="11.25">
      <c r="A171" s="13" t="s">
        <v>33</v>
      </c>
      <c r="B171" s="41">
        <f>soupisky!$E$64</f>
        <v>313</v>
      </c>
      <c r="C171" s="39" t="str">
        <f>soupisky!$A$64</f>
        <v>Tomaščínová Adriana</v>
      </c>
      <c r="D171" s="39">
        <f>soupisky!$B$64</f>
        <v>95</v>
      </c>
      <c r="E171" s="39" t="str">
        <f>soupisky!$A$63</f>
        <v>TJ Dobruška</v>
      </c>
      <c r="F171" s="37" t="str">
        <f>soupisky!$B$2</f>
        <v>SOLNICE</v>
      </c>
      <c r="G171" s="38">
        <f>soupisky!$E$2</f>
        <v>38974</v>
      </c>
    </row>
    <row r="172" spans="1:7" ht="11.25">
      <c r="A172" s="13" t="s">
        <v>33</v>
      </c>
      <c r="B172" s="41">
        <f>soupisky!$E$41</f>
        <v>312</v>
      </c>
      <c r="C172" s="39" t="str">
        <f>soupisky!$A$41</f>
        <v>Panenková Michaela</v>
      </c>
      <c r="D172" s="39">
        <f>soupisky!$B$41</f>
        <v>96</v>
      </c>
      <c r="E172" s="40" t="str">
        <f>soupisky!$A$39</f>
        <v>SK Solnice B</v>
      </c>
      <c r="F172" s="37" t="str">
        <f>soupisky!$B$2</f>
        <v>SOLNICE</v>
      </c>
      <c r="G172" s="38">
        <f>soupisky!$E$2</f>
        <v>38974</v>
      </c>
    </row>
    <row r="173" spans="1:7" ht="11.25">
      <c r="A173" s="13" t="s">
        <v>33</v>
      </c>
      <c r="B173" s="41">
        <f>soupisky!$E$58</f>
        <v>306</v>
      </c>
      <c r="C173" s="39" t="str">
        <f>soupisky!$A$58</f>
        <v>Házová Michaela</v>
      </c>
      <c r="D173" s="39">
        <f>soupisky!$B$58</f>
        <v>96</v>
      </c>
      <c r="E173" s="39" t="str">
        <f>soupisky!$A$55</f>
        <v>SOKOL Dvůr Králové B</v>
      </c>
      <c r="F173" s="37" t="str">
        <f>soupisky!$B$2</f>
        <v>SOLNICE</v>
      </c>
      <c r="G173" s="38">
        <f>soupisky!$E$2</f>
        <v>38974</v>
      </c>
    </row>
    <row r="174" spans="1:7" ht="11.25">
      <c r="A174" s="13" t="s">
        <v>33</v>
      </c>
      <c r="B174" s="41">
        <f>soupisky!$E$56</f>
        <v>305</v>
      </c>
      <c r="C174" s="39" t="str">
        <f>soupisky!$A$56</f>
        <v>Vítková Zuzana</v>
      </c>
      <c r="D174" s="39">
        <f>soupisky!$B$56</f>
        <v>97</v>
      </c>
      <c r="E174" s="39" t="str">
        <f>soupisky!$A$55</f>
        <v>SOKOL Dvůr Králové B</v>
      </c>
      <c r="F174" s="37" t="str">
        <f>soupisky!$B$2</f>
        <v>SOLNICE</v>
      </c>
      <c r="G174" s="38">
        <f>soupisky!$E$2</f>
        <v>38974</v>
      </c>
    </row>
    <row r="175" spans="1:7" ht="11.25">
      <c r="A175" s="13" t="s">
        <v>33</v>
      </c>
      <c r="B175" s="41">
        <f>soupisky!$E$12</f>
        <v>304</v>
      </c>
      <c r="C175" s="39" t="str">
        <f>soupisky!$A$12</f>
        <v>Herzigova Anna</v>
      </c>
      <c r="D175" s="39">
        <f>soupisky!$B$12</f>
        <v>96</v>
      </c>
      <c r="E175" s="40" t="str">
        <f>soupisky!$A$7</f>
        <v>SK Nové město n. M</v>
      </c>
      <c r="F175" s="37" t="str">
        <f>soupisky!$B$2</f>
        <v>SOLNICE</v>
      </c>
      <c r="G175" s="38">
        <f>soupisky!$E$2</f>
        <v>38974</v>
      </c>
    </row>
    <row r="176" spans="1:7" ht="11.25">
      <c r="A176" s="13" t="s">
        <v>33</v>
      </c>
      <c r="B176" s="41">
        <f>soupisky!$E$42</f>
        <v>300</v>
      </c>
      <c r="C176" s="39" t="str">
        <f>soupisky!$A$42</f>
        <v>Hanusová Denisa</v>
      </c>
      <c r="D176" s="39">
        <f>soupisky!$B$42</f>
        <v>95</v>
      </c>
      <c r="E176" s="40" t="str">
        <f>soupisky!$A$39</f>
        <v>SK Solnice B</v>
      </c>
      <c r="F176" s="37" t="str">
        <f>soupisky!$B$2</f>
        <v>SOLNICE</v>
      </c>
      <c r="G176" s="38">
        <f>soupisky!$E$2</f>
        <v>38974</v>
      </c>
    </row>
    <row r="177" spans="1:7" ht="11.25">
      <c r="A177" s="13" t="s">
        <v>33</v>
      </c>
      <c r="B177" s="41">
        <f>soupisky!$E$48</f>
        <v>298</v>
      </c>
      <c r="C177" s="39" t="str">
        <f>soupisky!$A$48</f>
        <v>Fohlová Denisa</v>
      </c>
      <c r="D177" s="39">
        <f>soupisky!$B$48</f>
        <v>98</v>
      </c>
      <c r="E177" s="40" t="str">
        <f>soupisky!$A$47</f>
        <v>SK Solnice C</v>
      </c>
      <c r="F177" s="37" t="str">
        <f>soupisky!$B$2</f>
        <v>SOLNICE</v>
      </c>
      <c r="G177" s="38">
        <f>soupisky!$E$2</f>
        <v>38974</v>
      </c>
    </row>
    <row r="178" spans="1:7" ht="11.25">
      <c r="A178" s="13" t="s">
        <v>33</v>
      </c>
      <c r="B178" s="41">
        <f>soupisky!$E$50</f>
        <v>292</v>
      </c>
      <c r="C178" s="39" t="str">
        <f>soupisky!$A$50</f>
        <v>Pohlová Leona</v>
      </c>
      <c r="D178" s="39">
        <f>soupisky!$B$50</f>
        <v>97</v>
      </c>
      <c r="E178" s="40" t="str">
        <f>soupisky!$A$47</f>
        <v>SK Solnice C</v>
      </c>
      <c r="F178" s="37" t="str">
        <f>soupisky!$B$2</f>
        <v>SOLNICE</v>
      </c>
      <c r="G178" s="38">
        <f>soupisky!$E$2</f>
        <v>38974</v>
      </c>
    </row>
    <row r="179" spans="1:7" ht="11.25">
      <c r="A179" s="13" t="s">
        <v>33</v>
      </c>
      <c r="B179" s="41">
        <f>soupisky!$E$57</f>
        <v>292</v>
      </c>
      <c r="C179" s="39" t="str">
        <f>soupisky!$A$57</f>
        <v>Nápravníková Lucie</v>
      </c>
      <c r="D179" s="39">
        <f>soupisky!$B$57</f>
        <v>96</v>
      </c>
      <c r="E179" s="39" t="str">
        <f>soupisky!$A$55</f>
        <v>SOKOL Dvůr Králové B</v>
      </c>
      <c r="F179" s="37" t="str">
        <f>soupisky!$B$2</f>
        <v>SOLNICE</v>
      </c>
      <c r="G179" s="38">
        <f>soupisky!$E$2</f>
        <v>38974</v>
      </c>
    </row>
    <row r="180" spans="1:7" ht="11.25">
      <c r="A180" s="13" t="s">
        <v>33</v>
      </c>
      <c r="B180" s="41">
        <f>soupisky!$E$43</f>
        <v>291</v>
      </c>
      <c r="C180" s="39" t="str">
        <f>soupisky!$A$43</f>
        <v>Lukavská Kateřina</v>
      </c>
      <c r="D180" s="39">
        <f>soupisky!$B$43</f>
        <v>95</v>
      </c>
      <c r="E180" s="40" t="str">
        <f>soupisky!$A$39</f>
        <v>SK Solnice B</v>
      </c>
      <c r="F180" s="37" t="str">
        <f>soupisky!$B$2</f>
        <v>SOLNICE</v>
      </c>
      <c r="G180" s="38">
        <f>soupisky!$E$2</f>
        <v>38974</v>
      </c>
    </row>
    <row r="181" spans="1:7" ht="11.25">
      <c r="A181" s="13" t="s">
        <v>33</v>
      </c>
      <c r="B181" s="41">
        <f>soupisky!$E$29</f>
        <v>290</v>
      </c>
      <c r="C181" s="39" t="str">
        <f>soupisky!$A$29</f>
        <v>Netíková Tereza </v>
      </c>
      <c r="D181" s="39">
        <f>soupisky!$B$29</f>
        <v>95</v>
      </c>
      <c r="E181" s="40" t="str">
        <f>soupisky!$A$23</f>
        <v>SK Solnice A</v>
      </c>
      <c r="F181" s="37" t="str">
        <f>soupisky!$B$2</f>
        <v>SOLNICE</v>
      </c>
      <c r="G181" s="38">
        <f>soupisky!$E$2</f>
        <v>38974</v>
      </c>
    </row>
    <row r="182" spans="1:7" ht="11.25">
      <c r="A182" s="13" t="s">
        <v>33</v>
      </c>
      <c r="B182" s="41">
        <f>soupisky!$E$49</f>
        <v>288</v>
      </c>
      <c r="C182" s="39" t="str">
        <f>soupisky!$A$49</f>
        <v>Kulhánková Iva</v>
      </c>
      <c r="D182" s="39">
        <f>soupisky!$B$49</f>
        <v>97</v>
      </c>
      <c r="E182" s="40" t="str">
        <f>soupisky!$A$47</f>
        <v>SK Solnice C</v>
      </c>
      <c r="F182" s="37" t="str">
        <f>soupisky!$B$2</f>
        <v>SOLNICE</v>
      </c>
      <c r="G182" s="38">
        <f>soupisky!$E$2</f>
        <v>38974</v>
      </c>
    </row>
    <row r="183" spans="1:7" ht="11.25">
      <c r="A183" s="13" t="s">
        <v>33</v>
      </c>
      <c r="B183" s="41">
        <f>soupisky!$E$34</f>
        <v>286</v>
      </c>
      <c r="C183" s="39" t="str">
        <f>soupisky!$A$34</f>
        <v>Horáčková Zdeňka</v>
      </c>
      <c r="D183" s="39">
        <f>soupisky!$B$34</f>
        <v>96</v>
      </c>
      <c r="E183" s="40" t="str">
        <f>soupisky!$A$31</f>
        <v>TJ SOKOL Jaroměř</v>
      </c>
      <c r="F183" s="37" t="str">
        <f>soupisky!$B$2</f>
        <v>SOLNICE</v>
      </c>
      <c r="G183" s="38">
        <f>soupisky!$E$2</f>
        <v>38974</v>
      </c>
    </row>
    <row r="184" spans="1:7" ht="11.25">
      <c r="A184" s="13" t="s">
        <v>33</v>
      </c>
      <c r="B184" s="41">
        <f>soupisky!$E$66</f>
        <v>285</v>
      </c>
      <c r="C184" s="39" t="str">
        <f>soupisky!$A$66</f>
        <v>Bašová Vanesa</v>
      </c>
      <c r="D184" s="39">
        <f>soupisky!$B$66</f>
        <v>97</v>
      </c>
      <c r="E184" s="39" t="str">
        <f>soupisky!$A$63</f>
        <v>TJ Dobruška</v>
      </c>
      <c r="F184" s="37" t="str">
        <f>soupisky!$B$2</f>
        <v>SOLNICE</v>
      </c>
      <c r="G184" s="38">
        <f>soupisky!$E$2</f>
        <v>38974</v>
      </c>
    </row>
    <row r="185" spans="1:7" ht="11.25">
      <c r="A185" s="13" t="s">
        <v>33</v>
      </c>
      <c r="B185" s="41">
        <f>soupisky!$E$65</f>
        <v>282</v>
      </c>
      <c r="C185" s="39" t="str">
        <f>soupisky!$A$65</f>
        <v>Bašová Magda</v>
      </c>
      <c r="D185" s="39">
        <f>soupisky!$B$65</f>
        <v>97</v>
      </c>
      <c r="E185" s="39" t="str">
        <f>soupisky!$A$63</f>
        <v>TJ Dobruška</v>
      </c>
      <c r="F185" s="37" t="str">
        <f>soupisky!$B$2</f>
        <v>SOLNICE</v>
      </c>
      <c r="G185" s="38">
        <f>soupisky!$E$2</f>
        <v>38974</v>
      </c>
    </row>
    <row r="186" spans="1:7" ht="11.25">
      <c r="A186" s="13" t="s">
        <v>33</v>
      </c>
      <c r="B186" s="41">
        <f>soupisky!$E$44</f>
        <v>278</v>
      </c>
      <c r="C186" s="39" t="str">
        <f>soupisky!$A$44</f>
        <v>Chorvátová Lenka</v>
      </c>
      <c r="D186" s="39">
        <f>soupisky!$B$44</f>
        <v>97</v>
      </c>
      <c r="E186" s="40" t="str">
        <f>soupisky!$A$39</f>
        <v>SK Solnice B</v>
      </c>
      <c r="F186" s="37" t="str">
        <f>soupisky!$B$2</f>
        <v>SOLNICE</v>
      </c>
      <c r="G186" s="38">
        <f>soupisky!$E$2</f>
        <v>38974</v>
      </c>
    </row>
    <row r="187" spans="1:7" ht="11.25">
      <c r="A187" s="13" t="s">
        <v>33</v>
      </c>
      <c r="B187" s="41">
        <f>soupisky!$E$13</f>
        <v>277</v>
      </c>
      <c r="C187" s="39" t="str">
        <f>soupisky!$A$13</f>
        <v>Wittichvá Barbora</v>
      </c>
      <c r="D187" s="39">
        <f>soupisky!$B$13</f>
        <v>96</v>
      </c>
      <c r="E187" s="40" t="str">
        <f>soupisky!$A$7</f>
        <v>SK Nové město n. M</v>
      </c>
      <c r="F187" s="37" t="str">
        <f>soupisky!$B$2</f>
        <v>SOLNICE</v>
      </c>
      <c r="G187" s="38">
        <f>soupisky!$E$2</f>
        <v>38974</v>
      </c>
    </row>
    <row r="188" spans="1:7" ht="11.25">
      <c r="A188" s="13" t="s">
        <v>33</v>
      </c>
      <c r="B188" s="41">
        <f>soupisky!$E$35</f>
        <v>277</v>
      </c>
      <c r="C188" s="39" t="str">
        <f>soupisky!$A$35</f>
        <v>Štaffová Marie</v>
      </c>
      <c r="D188" s="39">
        <f>soupisky!$B$35</f>
        <v>95</v>
      </c>
      <c r="E188" s="40" t="str">
        <f>soupisky!$A$31</f>
        <v>TJ SOKOL Jaroměř</v>
      </c>
      <c r="F188" s="37" t="str">
        <f>soupisky!$B$2</f>
        <v>SOLNICE</v>
      </c>
      <c r="G188" s="38">
        <f>soupisky!$E$2</f>
        <v>38974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8">
      <selection activeCell="A71" sqref="A71:IV85"/>
    </sheetView>
  </sheetViews>
  <sheetFormatPr defaultColWidth="9.00390625" defaultRowHeight="12.75"/>
  <cols>
    <col min="1" max="1" width="23.125" style="0" customWidth="1"/>
    <col min="2" max="2" width="5.75390625" style="0" customWidth="1"/>
    <col min="3" max="3" width="6.75390625" style="129" customWidth="1"/>
    <col min="4" max="4" width="5.375" style="0" customWidth="1"/>
    <col min="5" max="5" width="7.125" style="129" customWidth="1"/>
    <col min="6" max="6" width="5.75390625" style="0" customWidth="1"/>
    <col min="7" max="7" width="6.375" style="129" customWidth="1"/>
    <col min="8" max="8" width="5.75390625" style="0" customWidth="1"/>
    <col min="9" max="9" width="5.875" style="129" customWidth="1"/>
    <col min="10" max="10" width="3.875" style="0" customWidth="1"/>
    <col min="11" max="11" width="6.375" style="0" customWidth="1"/>
    <col min="12" max="12" width="5.375" style="0" customWidth="1"/>
    <col min="13" max="13" width="4.125" style="122" customWidth="1"/>
  </cols>
  <sheetData>
    <row r="1" spans="1:16" ht="19.5" customHeight="1">
      <c r="A1" s="152" t="s">
        <v>60</v>
      </c>
      <c r="B1" s="153"/>
      <c r="C1" s="153"/>
      <c r="D1" s="153"/>
      <c r="E1" s="153"/>
      <c r="F1" s="153"/>
      <c r="G1" s="154"/>
      <c r="H1" s="49" t="s">
        <v>100</v>
      </c>
      <c r="I1" s="5"/>
      <c r="J1" s="1"/>
      <c r="K1" s="1"/>
      <c r="L1" s="1"/>
      <c r="M1" s="121"/>
      <c r="N1" s="1"/>
      <c r="O1" s="1"/>
      <c r="P1" s="1"/>
    </row>
    <row r="2" spans="1:8" ht="15">
      <c r="A2" s="1"/>
      <c r="B2" s="155" t="s">
        <v>99</v>
      </c>
      <c r="C2" s="156"/>
      <c r="D2" s="156"/>
      <c r="E2" s="139">
        <v>38974</v>
      </c>
      <c r="G2" s="5"/>
      <c r="H2" s="1"/>
    </row>
    <row r="3" spans="1:16" s="14" customFormat="1" ht="5.25" customHeight="1">
      <c r="A3" s="56"/>
      <c r="B3" s="18"/>
      <c r="C3" s="131"/>
      <c r="D3" s="16"/>
      <c r="E3" s="131"/>
      <c r="F3" s="18"/>
      <c r="G3" s="75"/>
      <c r="H3" s="22"/>
      <c r="I3" s="75"/>
      <c r="J3" s="16"/>
      <c r="K3" s="16"/>
      <c r="L3" s="16"/>
      <c r="M3" s="123"/>
      <c r="N3" s="16"/>
      <c r="O3" s="16"/>
      <c r="P3" s="22"/>
    </row>
    <row r="4" spans="1:14" ht="19.5" customHeight="1">
      <c r="A4" s="54"/>
      <c r="C4" s="132" t="s">
        <v>59</v>
      </c>
      <c r="D4" s="11"/>
      <c r="E4" s="140" t="s">
        <v>55</v>
      </c>
      <c r="G4" s="5"/>
      <c r="H4" s="1"/>
      <c r="I4" s="5"/>
      <c r="J4" s="1"/>
      <c r="K4" s="1"/>
      <c r="L4" s="1"/>
      <c r="M4" s="121"/>
      <c r="N4" s="1"/>
    </row>
    <row r="5" spans="1:14" ht="9.75" customHeight="1">
      <c r="A5" s="54"/>
      <c r="C5" s="133"/>
      <c r="D5" s="11"/>
      <c r="G5" s="5"/>
      <c r="H5" s="1"/>
      <c r="I5" s="5"/>
      <c r="J5" s="1"/>
      <c r="K5" s="1"/>
      <c r="L5" s="1"/>
      <c r="M5" s="121"/>
      <c r="N5" s="1"/>
    </row>
    <row r="6" spans="1:14" s="19" customFormat="1" ht="12" customHeight="1">
      <c r="A6" s="55"/>
      <c r="C6" s="134" t="s">
        <v>51</v>
      </c>
      <c r="D6" s="20"/>
      <c r="E6" s="141" t="s">
        <v>33</v>
      </c>
      <c r="G6" s="134" t="s">
        <v>52</v>
      </c>
      <c r="H6" s="21"/>
      <c r="I6" s="134" t="s">
        <v>53</v>
      </c>
      <c r="J6" s="21"/>
      <c r="K6" s="21"/>
      <c r="L6" s="21"/>
      <c r="M6" s="124"/>
      <c r="N6" s="21"/>
    </row>
    <row r="7" spans="1:14" s="14" customFormat="1" ht="12" customHeight="1">
      <c r="A7" s="50" t="s">
        <v>65</v>
      </c>
      <c r="C7" s="135"/>
      <c r="D7" s="15"/>
      <c r="E7" s="142"/>
      <c r="G7" s="75"/>
      <c r="H7" s="16"/>
      <c r="I7" s="75"/>
      <c r="J7" s="16"/>
      <c r="K7" s="16"/>
      <c r="L7" s="27">
        <f>SUM(K8:K11)</f>
        <v>4154</v>
      </c>
      <c r="M7" s="121" t="s">
        <v>115</v>
      </c>
      <c r="N7" s="16"/>
    </row>
    <row r="8" spans="1:14" s="14" customFormat="1" ht="12" customHeight="1">
      <c r="A8" s="51" t="s">
        <v>66</v>
      </c>
      <c r="B8" s="47">
        <v>95</v>
      </c>
      <c r="C8" s="136">
        <v>9.2</v>
      </c>
      <c r="D8" s="24">
        <f aca="true" t="shared" si="0" ref="D8:D13">IF(AND(C8&gt;7,C8&lt;12.7),ROUNDDOWN(46.0849*(12.76-C8)^1.81,0),0)</f>
        <v>458</v>
      </c>
      <c r="E8" s="143">
        <v>412</v>
      </c>
      <c r="F8" s="25">
        <f aca="true" t="shared" si="1" ref="F8:F13">IF(AND(E8&gt;210),ROUNDDOWN(0.188807*(E8-210)^1.41,0),0)</f>
        <v>336</v>
      </c>
      <c r="G8" s="145">
        <v>36.45</v>
      </c>
      <c r="H8" s="25">
        <f aca="true" t="shared" si="2" ref="H8:H13">IF(AND(G8&gt;8),ROUNDDOWN(7.86*(G8-8)^1.1,0),0)</f>
        <v>312</v>
      </c>
      <c r="I8" s="148">
        <v>2.08</v>
      </c>
      <c r="J8" s="26">
        <f aca="true" t="shared" si="3" ref="J8:J13">IF(AND(I8&gt;1,I8&lt;3.05),ROUNDDOWN(0.19889*(185-(TRUNC(I8)*60+((I8-TRUNC(I8))*100)))^1.88,0),"0")</f>
        <v>397</v>
      </c>
      <c r="K8" s="23">
        <f aca="true" t="shared" si="4" ref="K8:K13">SUM(D8,F8,H8,J8)</f>
        <v>1503</v>
      </c>
      <c r="L8" s="16"/>
      <c r="M8" s="121"/>
      <c r="N8" s="16"/>
    </row>
    <row r="9" spans="1:14" s="14" customFormat="1" ht="12" customHeight="1">
      <c r="A9" s="51" t="s">
        <v>67</v>
      </c>
      <c r="B9" s="46">
        <v>95</v>
      </c>
      <c r="C9" s="136">
        <v>9.6</v>
      </c>
      <c r="D9" s="24">
        <f t="shared" si="0"/>
        <v>369</v>
      </c>
      <c r="E9" s="143">
        <v>350</v>
      </c>
      <c r="F9" s="25">
        <f t="shared" si="1"/>
        <v>200</v>
      </c>
      <c r="G9" s="145">
        <v>24.85</v>
      </c>
      <c r="H9" s="25">
        <f t="shared" si="2"/>
        <v>175</v>
      </c>
      <c r="I9" s="148">
        <v>2.11</v>
      </c>
      <c r="J9" s="26">
        <f t="shared" si="3"/>
        <v>359</v>
      </c>
      <c r="K9" s="23">
        <f t="shared" si="4"/>
        <v>1103</v>
      </c>
      <c r="L9" s="16"/>
      <c r="M9" s="121"/>
      <c r="N9" s="16"/>
    </row>
    <row r="10" spans="1:14" s="14" customFormat="1" ht="12" customHeight="1">
      <c r="A10" s="51" t="s">
        <v>68</v>
      </c>
      <c r="B10" s="46">
        <v>96</v>
      </c>
      <c r="C10" s="136">
        <v>10.2</v>
      </c>
      <c r="D10" s="24">
        <f t="shared" si="0"/>
        <v>252</v>
      </c>
      <c r="E10" s="143">
        <v>340</v>
      </c>
      <c r="F10" s="25">
        <f t="shared" si="1"/>
        <v>180</v>
      </c>
      <c r="G10" s="145">
        <v>23.2</v>
      </c>
      <c r="H10" s="25">
        <f t="shared" si="2"/>
        <v>156</v>
      </c>
      <c r="I10" s="148">
        <v>2.186</v>
      </c>
      <c r="J10" s="26">
        <f t="shared" si="3"/>
        <v>270</v>
      </c>
      <c r="K10" s="23">
        <f t="shared" si="4"/>
        <v>858</v>
      </c>
      <c r="L10" s="16"/>
      <c r="M10" s="121"/>
      <c r="N10" s="16"/>
    </row>
    <row r="11" spans="1:14" s="14" customFormat="1" ht="12" customHeight="1">
      <c r="A11" s="51" t="s">
        <v>102</v>
      </c>
      <c r="B11" s="46">
        <v>96</v>
      </c>
      <c r="C11" s="136">
        <v>10.2</v>
      </c>
      <c r="D11" s="24">
        <f t="shared" si="0"/>
        <v>252</v>
      </c>
      <c r="E11" s="143">
        <v>334</v>
      </c>
      <c r="F11" s="25">
        <f t="shared" si="1"/>
        <v>168</v>
      </c>
      <c r="G11" s="145">
        <v>15.32</v>
      </c>
      <c r="H11" s="25">
        <f t="shared" si="2"/>
        <v>70</v>
      </c>
      <c r="I11" s="148">
        <v>2.254</v>
      </c>
      <c r="J11" s="26">
        <f t="shared" si="3"/>
        <v>200</v>
      </c>
      <c r="K11" s="23">
        <f t="shared" si="4"/>
        <v>690</v>
      </c>
      <c r="L11" s="16"/>
      <c r="M11" s="121"/>
      <c r="N11" s="16"/>
    </row>
    <row r="12" spans="1:14" s="14" customFormat="1" ht="12" customHeight="1">
      <c r="A12" s="52" t="s">
        <v>103</v>
      </c>
      <c r="B12" s="47">
        <v>96</v>
      </c>
      <c r="C12" s="136">
        <v>10.5</v>
      </c>
      <c r="D12" s="24">
        <f t="shared" si="0"/>
        <v>201</v>
      </c>
      <c r="E12" s="143">
        <v>304</v>
      </c>
      <c r="F12" s="25">
        <f t="shared" si="1"/>
        <v>114</v>
      </c>
      <c r="G12" s="145">
        <v>12.25</v>
      </c>
      <c r="H12" s="25">
        <f t="shared" si="2"/>
        <v>38</v>
      </c>
      <c r="I12" s="148">
        <v>2.571</v>
      </c>
      <c r="J12" s="26">
        <f t="shared" si="3"/>
        <v>9</v>
      </c>
      <c r="K12" s="23">
        <f t="shared" si="4"/>
        <v>362</v>
      </c>
      <c r="L12" s="16"/>
      <c r="M12" s="121"/>
      <c r="N12" s="16"/>
    </row>
    <row r="13" spans="1:13" s="17" customFormat="1" ht="12" customHeight="1">
      <c r="A13" s="51" t="s">
        <v>69</v>
      </c>
      <c r="B13" s="46">
        <v>96</v>
      </c>
      <c r="C13" s="136">
        <v>11.1</v>
      </c>
      <c r="D13" s="24">
        <f t="shared" si="0"/>
        <v>115</v>
      </c>
      <c r="E13" s="143">
        <v>277</v>
      </c>
      <c r="F13" s="25">
        <f t="shared" si="1"/>
        <v>70</v>
      </c>
      <c r="G13" s="145">
        <v>16.62</v>
      </c>
      <c r="H13" s="25">
        <f t="shared" si="2"/>
        <v>84</v>
      </c>
      <c r="I13" s="148">
        <v>2.555</v>
      </c>
      <c r="J13" s="26">
        <f t="shared" si="3"/>
        <v>13</v>
      </c>
      <c r="K13" s="23">
        <f t="shared" si="4"/>
        <v>282</v>
      </c>
      <c r="M13" s="125"/>
    </row>
    <row r="14" spans="1:13" s="7" customFormat="1" ht="15" customHeight="1">
      <c r="A14" s="53"/>
      <c r="B14" s="48"/>
      <c r="C14" s="137"/>
      <c r="E14" s="144"/>
      <c r="G14" s="146"/>
      <c r="I14" s="149"/>
      <c r="J14" s="12"/>
      <c r="M14" s="125"/>
    </row>
    <row r="15" spans="1:14" s="14" customFormat="1" ht="12" customHeight="1">
      <c r="A15" s="50" t="s">
        <v>70</v>
      </c>
      <c r="B15" s="46"/>
      <c r="C15" s="137"/>
      <c r="D15" s="15"/>
      <c r="E15" s="144"/>
      <c r="G15" s="147"/>
      <c r="H15" s="16"/>
      <c r="I15" s="149"/>
      <c r="J15" s="16"/>
      <c r="K15" s="16"/>
      <c r="L15" s="27">
        <f>SUM(K16:K19)</f>
        <v>4157</v>
      </c>
      <c r="M15" s="121" t="s">
        <v>114</v>
      </c>
      <c r="N15" s="16"/>
    </row>
    <row r="16" spans="1:14" s="14" customFormat="1" ht="12" customHeight="1">
      <c r="A16" s="51" t="s">
        <v>71</v>
      </c>
      <c r="B16" s="47">
        <v>95</v>
      </c>
      <c r="C16" s="136">
        <v>9.5</v>
      </c>
      <c r="D16" s="24">
        <f aca="true" t="shared" si="5" ref="D16:D21">IF(AND(C16&gt;7,C16&lt;12.7),ROUNDDOWN(46.0849*(12.76-C16)^1.81,0),0)</f>
        <v>391</v>
      </c>
      <c r="E16" s="143">
        <v>386</v>
      </c>
      <c r="F16" s="25">
        <f aca="true" t="shared" si="6" ref="F16:F21">IF(AND(E16&gt;210),ROUNDDOWN(0.188807*(E16-210)^1.41,0),0)</f>
        <v>276</v>
      </c>
      <c r="G16" s="145">
        <v>30</v>
      </c>
      <c r="H16" s="25">
        <f aca="true" t="shared" si="7" ref="H16:H21">IF(AND(G16&gt;8),ROUNDDOWN(7.86*(G16-8)^1.1,0),0)</f>
        <v>235</v>
      </c>
      <c r="I16" s="148">
        <v>2.102</v>
      </c>
      <c r="J16" s="26">
        <f aca="true" t="shared" si="8" ref="J16:J21">IF(AND(I16&gt;1,I16&lt;3.05),ROUNDDOWN(0.19889*(185-(TRUNC(I16)*60+((I16-TRUNC(I16))*100)))^1.88,0),"0")</f>
        <v>369</v>
      </c>
      <c r="K16" s="23">
        <f aca="true" t="shared" si="9" ref="K16:K21">SUM(D16,F16,H16,J16)</f>
        <v>1271</v>
      </c>
      <c r="L16" s="16"/>
      <c r="M16" s="121"/>
      <c r="N16" s="16"/>
    </row>
    <row r="17" spans="1:14" s="14" customFormat="1" ht="12" customHeight="1">
      <c r="A17" s="51" t="s">
        <v>72</v>
      </c>
      <c r="B17" s="46">
        <v>95</v>
      </c>
      <c r="C17" s="136">
        <v>9.3</v>
      </c>
      <c r="D17" s="24">
        <f t="shared" si="5"/>
        <v>435</v>
      </c>
      <c r="E17" s="143">
        <v>395</v>
      </c>
      <c r="F17" s="25">
        <f t="shared" si="6"/>
        <v>296</v>
      </c>
      <c r="G17" s="145">
        <v>25.1</v>
      </c>
      <c r="H17" s="25">
        <f t="shared" si="7"/>
        <v>178</v>
      </c>
      <c r="I17" s="148">
        <v>2.208</v>
      </c>
      <c r="J17" s="26">
        <f t="shared" si="8"/>
        <v>246</v>
      </c>
      <c r="K17" s="23">
        <f t="shared" si="9"/>
        <v>1155</v>
      </c>
      <c r="L17" s="16"/>
      <c r="M17" s="121"/>
      <c r="N17" s="16"/>
    </row>
    <row r="18" spans="1:14" s="14" customFormat="1" ht="12" customHeight="1">
      <c r="A18" s="51" t="s">
        <v>105</v>
      </c>
      <c r="B18" s="46">
        <v>97</v>
      </c>
      <c r="C18" s="136">
        <v>9.9</v>
      </c>
      <c r="D18" s="24">
        <f t="shared" si="5"/>
        <v>308</v>
      </c>
      <c r="E18" s="143">
        <v>360</v>
      </c>
      <c r="F18" s="25">
        <f t="shared" si="6"/>
        <v>220</v>
      </c>
      <c r="G18" s="145">
        <v>20.65</v>
      </c>
      <c r="H18" s="25">
        <f t="shared" si="7"/>
        <v>128</v>
      </c>
      <c r="I18" s="148">
        <v>2.101</v>
      </c>
      <c r="J18" s="26">
        <f t="shared" si="8"/>
        <v>370</v>
      </c>
      <c r="K18" s="23">
        <f t="shared" si="9"/>
        <v>1026</v>
      </c>
      <c r="L18" s="16"/>
      <c r="M18" s="121"/>
      <c r="N18" s="16"/>
    </row>
    <row r="19" spans="1:14" s="14" customFormat="1" ht="12" customHeight="1">
      <c r="A19" s="51" t="s">
        <v>74</v>
      </c>
      <c r="B19" s="46">
        <v>96</v>
      </c>
      <c r="C19" s="136">
        <v>10.5</v>
      </c>
      <c r="D19" s="24">
        <f t="shared" si="5"/>
        <v>201</v>
      </c>
      <c r="E19" s="143">
        <v>318</v>
      </c>
      <c r="F19" s="25">
        <f t="shared" si="6"/>
        <v>139</v>
      </c>
      <c r="G19" s="145">
        <v>22.44</v>
      </c>
      <c r="H19" s="25">
        <f t="shared" si="7"/>
        <v>148</v>
      </c>
      <c r="I19" s="148">
        <v>2.237</v>
      </c>
      <c r="J19" s="26">
        <f t="shared" si="8"/>
        <v>217</v>
      </c>
      <c r="K19" s="23">
        <f t="shared" si="9"/>
        <v>705</v>
      </c>
      <c r="L19" s="16"/>
      <c r="M19" s="121"/>
      <c r="N19" s="16"/>
    </row>
    <row r="20" spans="1:14" s="14" customFormat="1" ht="12" customHeight="1">
      <c r="A20" s="51" t="s">
        <v>73</v>
      </c>
      <c r="B20" s="46">
        <v>95</v>
      </c>
      <c r="C20" s="136">
        <v>10.1</v>
      </c>
      <c r="D20" s="24">
        <f t="shared" si="5"/>
        <v>270</v>
      </c>
      <c r="E20" s="143">
        <v>324</v>
      </c>
      <c r="F20" s="25">
        <f t="shared" si="6"/>
        <v>150</v>
      </c>
      <c r="G20" s="145">
        <v>22.72</v>
      </c>
      <c r="H20" s="25">
        <f t="shared" si="7"/>
        <v>151</v>
      </c>
      <c r="I20" s="148">
        <v>2.378</v>
      </c>
      <c r="J20" s="26">
        <f t="shared" si="8"/>
        <v>98</v>
      </c>
      <c r="K20" s="23">
        <f t="shared" si="9"/>
        <v>669</v>
      </c>
      <c r="L20" s="16"/>
      <c r="M20" s="121"/>
      <c r="N20" s="16"/>
    </row>
    <row r="21" spans="1:13" s="17" customFormat="1" ht="12" customHeight="1" hidden="1">
      <c r="A21" s="52" t="s">
        <v>49</v>
      </c>
      <c r="B21" s="47" t="s">
        <v>50</v>
      </c>
      <c r="C21" s="136">
        <v>0</v>
      </c>
      <c r="D21" s="24">
        <f t="shared" si="5"/>
        <v>0</v>
      </c>
      <c r="E21" s="143">
        <v>0</v>
      </c>
      <c r="F21" s="25">
        <f t="shared" si="6"/>
        <v>0</v>
      </c>
      <c r="G21" s="145">
        <v>0</v>
      </c>
      <c r="H21" s="25">
        <f t="shared" si="7"/>
        <v>0</v>
      </c>
      <c r="I21" s="148">
        <v>0</v>
      </c>
      <c r="J21" s="26" t="str">
        <f t="shared" si="8"/>
        <v>0</v>
      </c>
      <c r="K21" s="23">
        <f t="shared" si="9"/>
        <v>0</v>
      </c>
      <c r="M21" s="125"/>
    </row>
    <row r="22" spans="1:13" s="7" customFormat="1" ht="15" customHeight="1">
      <c r="A22" s="53"/>
      <c r="B22" s="48"/>
      <c r="C22" s="137"/>
      <c r="E22" s="144"/>
      <c r="G22" s="146"/>
      <c r="I22" s="149"/>
      <c r="J22" s="12"/>
      <c r="M22" s="125"/>
    </row>
    <row r="23" spans="1:14" s="14" customFormat="1" ht="12" customHeight="1">
      <c r="A23" s="50" t="s">
        <v>75</v>
      </c>
      <c r="B23" s="46"/>
      <c r="C23" s="137"/>
      <c r="D23" s="15"/>
      <c r="E23" s="144"/>
      <c r="G23" s="147"/>
      <c r="H23" s="16"/>
      <c r="I23" s="149"/>
      <c r="J23" s="16"/>
      <c r="K23" s="16"/>
      <c r="L23" s="27">
        <f>SUM(K24:K27)</f>
        <v>4492</v>
      </c>
      <c r="M23" s="121" t="s">
        <v>113</v>
      </c>
      <c r="N23" s="16"/>
    </row>
    <row r="24" spans="1:14" s="14" customFormat="1" ht="12" customHeight="1">
      <c r="A24" s="51" t="s">
        <v>76</v>
      </c>
      <c r="B24" s="47">
        <v>96</v>
      </c>
      <c r="C24" s="136">
        <v>9.3</v>
      </c>
      <c r="D24" s="24">
        <f aca="true" t="shared" si="10" ref="D24:D29">IF(AND(C24&gt;7,C24&lt;12.7),ROUNDDOWN(46.0849*(12.76-C24)^1.81,0),0)</f>
        <v>435</v>
      </c>
      <c r="E24" s="143">
        <v>368</v>
      </c>
      <c r="F24" s="25">
        <f aca="true" t="shared" si="11" ref="F24:F29">IF(AND(E24&gt;210),ROUNDDOWN(0.188807*(E24-210)^1.41,0),0)</f>
        <v>237</v>
      </c>
      <c r="G24" s="145">
        <v>30.7</v>
      </c>
      <c r="H24" s="25">
        <f aca="true" t="shared" si="12" ref="H24:H29">IF(AND(G24&gt;8),ROUNDDOWN(7.86*(G24-8)^1.1,0),0)</f>
        <v>243</v>
      </c>
      <c r="I24" s="148">
        <v>2.071</v>
      </c>
      <c r="J24" s="26">
        <f aca="true" t="shared" si="13" ref="J24:J29">IF(AND(I24&gt;1,I24&lt;3.05),ROUNDDOWN(0.19889*(185-(TRUNC(I24)*60+((I24-TRUNC(I24))*100)))^1.88,0),"0")</f>
        <v>409</v>
      </c>
      <c r="K24" s="23">
        <f aca="true" t="shared" si="14" ref="K24:K29">SUM(D24,F24,H24,J24)</f>
        <v>1324</v>
      </c>
      <c r="L24" s="16"/>
      <c r="M24" s="121"/>
      <c r="N24" s="16"/>
    </row>
    <row r="25" spans="1:14" s="14" customFormat="1" ht="12" customHeight="1">
      <c r="A25" s="51" t="s">
        <v>78</v>
      </c>
      <c r="B25" s="46">
        <v>95</v>
      </c>
      <c r="C25" s="136">
        <v>9.2</v>
      </c>
      <c r="D25" s="24">
        <f t="shared" si="10"/>
        <v>458</v>
      </c>
      <c r="E25" s="143">
        <v>372</v>
      </c>
      <c r="F25" s="25">
        <f t="shared" si="11"/>
        <v>246</v>
      </c>
      <c r="G25" s="145">
        <v>32.9</v>
      </c>
      <c r="H25" s="25">
        <f t="shared" si="12"/>
        <v>269</v>
      </c>
      <c r="I25" s="148">
        <v>2.31</v>
      </c>
      <c r="J25" s="26">
        <f t="shared" si="13"/>
        <v>150</v>
      </c>
      <c r="K25" s="23">
        <f t="shared" si="14"/>
        <v>1123</v>
      </c>
      <c r="L25" s="16"/>
      <c r="M25" s="126"/>
      <c r="N25" s="16"/>
    </row>
    <row r="26" spans="1:14" s="14" customFormat="1" ht="12" customHeight="1">
      <c r="A26" s="51" t="s">
        <v>77</v>
      </c>
      <c r="B26" s="46">
        <v>95</v>
      </c>
      <c r="C26" s="136">
        <v>9.6</v>
      </c>
      <c r="D26" s="24">
        <f t="shared" si="10"/>
        <v>369</v>
      </c>
      <c r="E26" s="143">
        <v>352</v>
      </c>
      <c r="F26" s="25">
        <f t="shared" si="11"/>
        <v>204</v>
      </c>
      <c r="G26" s="145">
        <v>26.46</v>
      </c>
      <c r="H26" s="25">
        <f t="shared" si="12"/>
        <v>194</v>
      </c>
      <c r="I26" s="148">
        <v>2.155</v>
      </c>
      <c r="J26" s="26">
        <f t="shared" si="13"/>
        <v>305</v>
      </c>
      <c r="K26" s="23">
        <f t="shared" si="14"/>
        <v>1072</v>
      </c>
      <c r="L26" s="16"/>
      <c r="M26" s="121"/>
      <c r="N26" s="16"/>
    </row>
    <row r="27" spans="1:14" s="14" customFormat="1" ht="12" customHeight="1">
      <c r="A27" s="51" t="s">
        <v>107</v>
      </c>
      <c r="B27" s="46">
        <v>95</v>
      </c>
      <c r="C27" s="136">
        <v>9.6</v>
      </c>
      <c r="D27" s="24">
        <f t="shared" si="10"/>
        <v>369</v>
      </c>
      <c r="E27" s="143">
        <v>349</v>
      </c>
      <c r="F27" s="25">
        <f t="shared" si="11"/>
        <v>198</v>
      </c>
      <c r="G27" s="145">
        <v>19.85</v>
      </c>
      <c r="H27" s="25">
        <f t="shared" si="12"/>
        <v>119</v>
      </c>
      <c r="I27" s="148">
        <v>2.17</v>
      </c>
      <c r="J27" s="26">
        <f t="shared" si="13"/>
        <v>287</v>
      </c>
      <c r="K27" s="23">
        <f t="shared" si="14"/>
        <v>973</v>
      </c>
      <c r="L27" s="16"/>
      <c r="M27" s="121"/>
      <c r="N27" s="16"/>
    </row>
    <row r="28" spans="1:14" s="14" customFormat="1" ht="12" customHeight="1">
      <c r="A28" s="51" t="s">
        <v>112</v>
      </c>
      <c r="B28" s="46">
        <v>96</v>
      </c>
      <c r="C28" s="136">
        <v>9.9</v>
      </c>
      <c r="D28" s="24">
        <f t="shared" si="10"/>
        <v>308</v>
      </c>
      <c r="E28" s="143">
        <v>358</v>
      </c>
      <c r="F28" s="25">
        <f t="shared" si="11"/>
        <v>216</v>
      </c>
      <c r="G28" s="145">
        <v>24.04</v>
      </c>
      <c r="H28" s="25">
        <f t="shared" si="12"/>
        <v>166</v>
      </c>
      <c r="I28" s="148">
        <v>2.203</v>
      </c>
      <c r="J28" s="26">
        <f t="shared" si="13"/>
        <v>251</v>
      </c>
      <c r="K28" s="23">
        <f t="shared" si="14"/>
        <v>941</v>
      </c>
      <c r="L28" s="16"/>
      <c r="M28" s="121"/>
      <c r="N28" s="16"/>
    </row>
    <row r="29" spans="1:13" s="17" customFormat="1" ht="12" customHeight="1">
      <c r="A29" s="52" t="s">
        <v>79</v>
      </c>
      <c r="B29" s="47">
        <v>95</v>
      </c>
      <c r="C29" s="136">
        <v>10</v>
      </c>
      <c r="D29" s="24">
        <f t="shared" si="10"/>
        <v>289</v>
      </c>
      <c r="E29" s="143">
        <v>290</v>
      </c>
      <c r="F29" s="25">
        <f t="shared" si="11"/>
        <v>91</v>
      </c>
      <c r="G29" s="145">
        <v>22.3</v>
      </c>
      <c r="H29" s="25">
        <f t="shared" si="12"/>
        <v>146</v>
      </c>
      <c r="I29" s="148">
        <v>2.395</v>
      </c>
      <c r="J29" s="26">
        <f t="shared" si="13"/>
        <v>87</v>
      </c>
      <c r="K29" s="23">
        <f t="shared" si="14"/>
        <v>613</v>
      </c>
      <c r="M29" s="125"/>
    </row>
    <row r="30" spans="1:13" s="7" customFormat="1" ht="15" customHeight="1">
      <c r="A30" s="53"/>
      <c r="B30" s="48"/>
      <c r="C30" s="137"/>
      <c r="E30" s="144"/>
      <c r="G30" s="146"/>
      <c r="I30" s="149"/>
      <c r="J30" s="12"/>
      <c r="M30" s="125"/>
    </row>
    <row r="31" spans="1:14" s="14" customFormat="1" ht="12" customHeight="1">
      <c r="A31" s="50" t="s">
        <v>80</v>
      </c>
      <c r="B31" s="46"/>
      <c r="C31" s="136"/>
      <c r="D31" s="15"/>
      <c r="E31" s="143"/>
      <c r="G31" s="147"/>
      <c r="H31" s="16"/>
      <c r="I31" s="148"/>
      <c r="J31" s="16"/>
      <c r="K31" s="16"/>
      <c r="L31" s="27">
        <f>SUM(K32:K35)</f>
        <v>2453</v>
      </c>
      <c r="M31" s="121" t="s">
        <v>116</v>
      </c>
      <c r="N31" s="16"/>
    </row>
    <row r="32" spans="1:14" s="14" customFormat="1" ht="12" customHeight="1">
      <c r="A32" s="51" t="s">
        <v>81</v>
      </c>
      <c r="B32" s="47">
        <v>95</v>
      </c>
      <c r="C32" s="136">
        <v>9.2</v>
      </c>
      <c r="D32" s="24">
        <f aca="true" t="shared" si="15" ref="D32:D37">IF(AND(C32&gt;7,C32&lt;12.7),ROUNDDOWN(46.0849*(12.76-C32)^1.81,0),0)</f>
        <v>458</v>
      </c>
      <c r="E32" s="143">
        <v>384</v>
      </c>
      <c r="F32" s="25">
        <f aca="true" t="shared" si="16" ref="F32:F37">IF(AND(E32&gt;210),ROUNDDOWN(0.188807*(E32-210)^1.41,0),0)</f>
        <v>272</v>
      </c>
      <c r="G32" s="145">
        <v>21.75</v>
      </c>
      <c r="H32" s="25">
        <f aca="true" t="shared" si="17" ref="H32:H37">IF(AND(G32&gt;8),ROUNDDOWN(7.86*(G32-8)^1.1,0),0)</f>
        <v>140</v>
      </c>
      <c r="I32" s="148">
        <v>2.172</v>
      </c>
      <c r="J32" s="26">
        <f aca="true" t="shared" si="18" ref="J32:J37">IF(AND(I32&gt;1,I32&lt;3.05),ROUNDDOWN(0.19889*(185-(TRUNC(I32)*60+((I32-TRUNC(I32))*100)))^1.88,0),"0")</f>
        <v>285</v>
      </c>
      <c r="K32" s="23">
        <f aca="true" t="shared" si="19" ref="K32:K37">SUM(D32,F32,H32,J32)</f>
        <v>1155</v>
      </c>
      <c r="L32" s="16"/>
      <c r="M32" s="121"/>
      <c r="N32" s="16"/>
    </row>
    <row r="33" spans="1:14" s="14" customFormat="1" ht="12" customHeight="1">
      <c r="A33" s="51" t="s">
        <v>82</v>
      </c>
      <c r="B33" s="46">
        <v>95</v>
      </c>
      <c r="C33" s="136">
        <v>10.2</v>
      </c>
      <c r="D33" s="24">
        <f t="shared" si="15"/>
        <v>252</v>
      </c>
      <c r="E33" s="143">
        <v>318</v>
      </c>
      <c r="F33" s="25">
        <f t="shared" si="16"/>
        <v>139</v>
      </c>
      <c r="G33" s="145">
        <v>16.15</v>
      </c>
      <c r="H33" s="25">
        <f t="shared" si="17"/>
        <v>79</v>
      </c>
      <c r="I33" s="148">
        <v>2.394</v>
      </c>
      <c r="J33" s="26">
        <f t="shared" si="18"/>
        <v>88</v>
      </c>
      <c r="K33" s="23">
        <f t="shared" si="19"/>
        <v>558</v>
      </c>
      <c r="L33" s="16"/>
      <c r="M33" s="121"/>
      <c r="N33" s="16"/>
    </row>
    <row r="34" spans="1:14" s="14" customFormat="1" ht="12" customHeight="1">
      <c r="A34" s="51" t="s">
        <v>83</v>
      </c>
      <c r="B34" s="46">
        <v>96</v>
      </c>
      <c r="C34" s="136">
        <v>10.4</v>
      </c>
      <c r="D34" s="24">
        <f t="shared" si="15"/>
        <v>218</v>
      </c>
      <c r="E34" s="143">
        <v>286</v>
      </c>
      <c r="F34" s="25">
        <f t="shared" si="16"/>
        <v>84</v>
      </c>
      <c r="G34" s="145">
        <v>18</v>
      </c>
      <c r="H34" s="25">
        <f t="shared" si="17"/>
        <v>98</v>
      </c>
      <c r="I34" s="148">
        <v>2.381</v>
      </c>
      <c r="J34" s="26">
        <f t="shared" si="18"/>
        <v>96</v>
      </c>
      <c r="K34" s="23">
        <f t="shared" si="19"/>
        <v>496</v>
      </c>
      <c r="L34" s="16"/>
      <c r="M34" s="121"/>
      <c r="N34" s="16"/>
    </row>
    <row r="35" spans="1:14" s="14" customFormat="1" ht="12" customHeight="1">
      <c r="A35" s="51" t="s">
        <v>84</v>
      </c>
      <c r="B35" s="46">
        <v>95</v>
      </c>
      <c r="C35" s="136">
        <v>11</v>
      </c>
      <c r="D35" s="24">
        <f t="shared" si="15"/>
        <v>128</v>
      </c>
      <c r="E35" s="143">
        <v>277</v>
      </c>
      <c r="F35" s="25">
        <f t="shared" si="16"/>
        <v>70</v>
      </c>
      <c r="G35" s="145">
        <v>13</v>
      </c>
      <c r="H35" s="25">
        <f t="shared" si="17"/>
        <v>46</v>
      </c>
      <c r="I35" s="148">
        <v>3.046</v>
      </c>
      <c r="J35" s="26">
        <f t="shared" si="18"/>
        <v>0</v>
      </c>
      <c r="K35" s="23">
        <f t="shared" si="19"/>
        <v>244</v>
      </c>
      <c r="L35" s="16"/>
      <c r="M35" s="121"/>
      <c r="N35" s="16"/>
    </row>
    <row r="36" spans="1:14" s="14" customFormat="1" ht="12" customHeight="1" hidden="1">
      <c r="A36" s="51" t="s">
        <v>48</v>
      </c>
      <c r="B36" s="46" t="s">
        <v>50</v>
      </c>
      <c r="C36" s="136">
        <v>0</v>
      </c>
      <c r="D36" s="24">
        <f t="shared" si="15"/>
        <v>0</v>
      </c>
      <c r="E36" s="143">
        <v>0</v>
      </c>
      <c r="F36" s="25">
        <f t="shared" si="16"/>
        <v>0</v>
      </c>
      <c r="G36" s="145">
        <v>0</v>
      </c>
      <c r="H36" s="25">
        <f t="shared" si="17"/>
        <v>0</v>
      </c>
      <c r="I36" s="148">
        <v>0</v>
      </c>
      <c r="J36" s="26" t="str">
        <f t="shared" si="18"/>
        <v>0</v>
      </c>
      <c r="K36" s="23">
        <f t="shared" si="19"/>
        <v>0</v>
      </c>
      <c r="L36" s="16"/>
      <c r="M36" s="121"/>
      <c r="N36" s="16"/>
    </row>
    <row r="37" spans="1:13" s="17" customFormat="1" ht="12" customHeight="1" hidden="1">
      <c r="A37" s="52" t="s">
        <v>49</v>
      </c>
      <c r="B37" s="47" t="s">
        <v>50</v>
      </c>
      <c r="C37" s="136">
        <v>0</v>
      </c>
      <c r="D37" s="24">
        <f t="shared" si="15"/>
        <v>0</v>
      </c>
      <c r="E37" s="143">
        <v>0</v>
      </c>
      <c r="F37" s="25">
        <f t="shared" si="16"/>
        <v>0</v>
      </c>
      <c r="G37" s="145">
        <v>0</v>
      </c>
      <c r="H37" s="25">
        <f t="shared" si="17"/>
        <v>0</v>
      </c>
      <c r="I37" s="148">
        <v>0</v>
      </c>
      <c r="J37" s="26" t="str">
        <f t="shared" si="18"/>
        <v>0</v>
      </c>
      <c r="K37" s="23">
        <f t="shared" si="19"/>
        <v>0</v>
      </c>
      <c r="M37" s="125"/>
    </row>
    <row r="38" spans="1:13" s="7" customFormat="1" ht="15" customHeight="1">
      <c r="A38" s="53"/>
      <c r="B38" s="48"/>
      <c r="C38" s="137"/>
      <c r="E38" s="144"/>
      <c r="G38" s="146"/>
      <c r="I38" s="149"/>
      <c r="J38" s="12"/>
      <c r="M38" s="125"/>
    </row>
    <row r="39" spans="1:14" s="14" customFormat="1" ht="12" customHeight="1">
      <c r="A39" s="50" t="s">
        <v>85</v>
      </c>
      <c r="B39" s="46"/>
      <c r="C39" s="137"/>
      <c r="D39" s="15"/>
      <c r="E39" s="144"/>
      <c r="G39" s="147"/>
      <c r="H39" s="16"/>
      <c r="I39" s="149"/>
      <c r="J39" s="16"/>
      <c r="K39" s="16"/>
      <c r="L39" s="27">
        <f>SUM(K40:K43)</f>
        <v>2121</v>
      </c>
      <c r="M39" s="121" t="s">
        <v>117</v>
      </c>
      <c r="N39" s="16"/>
    </row>
    <row r="40" spans="1:14" s="14" customFormat="1" ht="12" customHeight="1">
      <c r="A40" s="51" t="s">
        <v>87</v>
      </c>
      <c r="B40" s="46">
        <v>96</v>
      </c>
      <c r="C40" s="136">
        <v>10.6</v>
      </c>
      <c r="D40" s="24">
        <f aca="true" t="shared" si="20" ref="D40:D45">IF(AND(C40&gt;7,C40&lt;12.7),ROUNDDOWN(46.0849*(12.76-C40)^1.81,0),0)</f>
        <v>185</v>
      </c>
      <c r="E40" s="143">
        <v>316</v>
      </c>
      <c r="F40" s="25">
        <f aca="true" t="shared" si="21" ref="F40:F45">IF(AND(E40&gt;210),ROUNDDOWN(0.188807*(E40-210)^1.41,0),0)</f>
        <v>135</v>
      </c>
      <c r="G40" s="145">
        <v>19.4</v>
      </c>
      <c r="H40" s="25">
        <f aca="true" t="shared" si="22" ref="H40:H45">IF(AND(G40&gt;8),ROUNDDOWN(7.86*(G40-8)^1.1,0),0)</f>
        <v>114</v>
      </c>
      <c r="I40" s="148">
        <v>2.225</v>
      </c>
      <c r="J40" s="26">
        <f aca="true" t="shared" si="23" ref="J40:J45">IF(AND(I40&gt;1,I40&lt;3.05),ROUNDDOWN(0.19889*(185-(TRUNC(I40)*60+((I40-TRUNC(I40))*100)))^1.88,0),"0")</f>
        <v>229</v>
      </c>
      <c r="K40" s="23">
        <f aca="true" t="shared" si="24" ref="K40:K45">SUM(D40,F40,H40,J40)</f>
        <v>663</v>
      </c>
      <c r="L40" s="16"/>
      <c r="M40" s="121"/>
      <c r="N40" s="16"/>
    </row>
    <row r="41" spans="1:14" s="14" customFormat="1" ht="12" customHeight="1">
      <c r="A41" s="51" t="s">
        <v>86</v>
      </c>
      <c r="B41" s="46">
        <v>96</v>
      </c>
      <c r="C41" s="136">
        <v>10.2</v>
      </c>
      <c r="D41" s="24">
        <f t="shared" si="20"/>
        <v>252</v>
      </c>
      <c r="E41" s="143">
        <v>312</v>
      </c>
      <c r="F41" s="25">
        <f t="shared" si="21"/>
        <v>128</v>
      </c>
      <c r="G41" s="145">
        <v>19.1</v>
      </c>
      <c r="H41" s="25">
        <f t="shared" si="22"/>
        <v>110</v>
      </c>
      <c r="I41" s="148">
        <v>2.372</v>
      </c>
      <c r="J41" s="26">
        <f t="shared" si="23"/>
        <v>103</v>
      </c>
      <c r="K41" s="23">
        <f t="shared" si="24"/>
        <v>593</v>
      </c>
      <c r="L41" s="16"/>
      <c r="M41" s="121"/>
      <c r="N41" s="16"/>
    </row>
    <row r="42" spans="1:14" s="14" customFormat="1" ht="12" customHeight="1">
      <c r="A42" s="51" t="s">
        <v>108</v>
      </c>
      <c r="B42" s="47">
        <v>95</v>
      </c>
      <c r="C42" s="136">
        <v>10.8</v>
      </c>
      <c r="D42" s="24">
        <f t="shared" si="20"/>
        <v>155</v>
      </c>
      <c r="E42" s="143">
        <v>300</v>
      </c>
      <c r="F42" s="25">
        <f t="shared" si="21"/>
        <v>107</v>
      </c>
      <c r="G42" s="145">
        <v>21.84</v>
      </c>
      <c r="H42" s="25">
        <f t="shared" si="22"/>
        <v>141</v>
      </c>
      <c r="I42" s="148">
        <v>2.423</v>
      </c>
      <c r="J42" s="26">
        <f t="shared" si="23"/>
        <v>70</v>
      </c>
      <c r="K42" s="23">
        <f t="shared" si="24"/>
        <v>473</v>
      </c>
      <c r="L42" s="16"/>
      <c r="M42" s="121"/>
      <c r="N42" s="16"/>
    </row>
    <row r="43" spans="1:14" s="14" customFormat="1" ht="12" customHeight="1">
      <c r="A43" s="51" t="s">
        <v>88</v>
      </c>
      <c r="B43" s="46">
        <v>95</v>
      </c>
      <c r="C43" s="136">
        <v>10.9</v>
      </c>
      <c r="D43" s="24">
        <f t="shared" si="20"/>
        <v>141</v>
      </c>
      <c r="E43" s="143">
        <v>291</v>
      </c>
      <c r="F43" s="25">
        <f t="shared" si="21"/>
        <v>92</v>
      </c>
      <c r="G43" s="145">
        <v>19.84</v>
      </c>
      <c r="H43" s="25">
        <f t="shared" si="22"/>
        <v>119</v>
      </c>
      <c r="I43" s="148">
        <v>2.48</v>
      </c>
      <c r="J43" s="26">
        <f t="shared" si="23"/>
        <v>40</v>
      </c>
      <c r="K43" s="23">
        <f t="shared" si="24"/>
        <v>392</v>
      </c>
      <c r="L43" s="16"/>
      <c r="M43" s="121"/>
      <c r="N43" s="16"/>
    </row>
    <row r="44" spans="1:14" s="14" customFormat="1" ht="12" customHeight="1">
      <c r="A44" s="52" t="s">
        <v>89</v>
      </c>
      <c r="B44" s="47">
        <v>97</v>
      </c>
      <c r="C44" s="136">
        <v>11.1</v>
      </c>
      <c r="D44" s="24">
        <f t="shared" si="20"/>
        <v>115</v>
      </c>
      <c r="E44" s="143">
        <v>278</v>
      </c>
      <c r="F44" s="25">
        <f t="shared" si="21"/>
        <v>72</v>
      </c>
      <c r="G44" s="145">
        <v>13.7</v>
      </c>
      <c r="H44" s="25">
        <f t="shared" si="22"/>
        <v>53</v>
      </c>
      <c r="I44" s="148">
        <v>2.468</v>
      </c>
      <c r="J44" s="26">
        <f t="shared" si="23"/>
        <v>46</v>
      </c>
      <c r="K44" s="23">
        <f t="shared" si="24"/>
        <v>286</v>
      </c>
      <c r="L44" s="16"/>
      <c r="M44" s="121"/>
      <c r="N44" s="16"/>
    </row>
    <row r="45" spans="1:13" s="17" customFormat="1" ht="12" customHeight="1" hidden="1">
      <c r="A45" s="51" t="s">
        <v>109</v>
      </c>
      <c r="B45" s="46">
        <v>95</v>
      </c>
      <c r="C45" s="136">
        <v>0</v>
      </c>
      <c r="D45" s="24">
        <f t="shared" si="20"/>
        <v>0</v>
      </c>
      <c r="E45" s="143">
        <v>0</v>
      </c>
      <c r="F45" s="25">
        <f t="shared" si="21"/>
        <v>0</v>
      </c>
      <c r="G45" s="145">
        <v>0</v>
      </c>
      <c r="H45" s="25">
        <f t="shared" si="22"/>
        <v>0</v>
      </c>
      <c r="I45" s="148">
        <v>0</v>
      </c>
      <c r="J45" s="26" t="str">
        <f t="shared" si="23"/>
        <v>0</v>
      </c>
      <c r="K45" s="23">
        <f t="shared" si="24"/>
        <v>0</v>
      </c>
      <c r="M45" s="125"/>
    </row>
    <row r="46" spans="1:13" s="7" customFormat="1" ht="15" customHeight="1">
      <c r="A46" s="53"/>
      <c r="B46" s="48"/>
      <c r="C46" s="137"/>
      <c r="E46" s="144"/>
      <c r="G46" s="146"/>
      <c r="I46" s="150"/>
      <c r="J46" s="12"/>
      <c r="M46" s="125"/>
    </row>
    <row r="47" spans="1:14" s="14" customFormat="1" ht="12" customHeight="1">
      <c r="A47" s="50" t="s">
        <v>90</v>
      </c>
      <c r="B47" s="46"/>
      <c r="C47" s="137"/>
      <c r="D47" s="15"/>
      <c r="E47" s="144"/>
      <c r="G47" s="147"/>
      <c r="H47" s="16"/>
      <c r="I47" s="151"/>
      <c r="J47" s="16"/>
      <c r="K47" s="16"/>
      <c r="L47" s="27">
        <f>SUM(K48:K51)</f>
        <v>1120</v>
      </c>
      <c r="M47" s="121" t="s">
        <v>120</v>
      </c>
      <c r="N47" s="16"/>
    </row>
    <row r="48" spans="1:14" s="14" customFormat="1" ht="12" customHeight="1">
      <c r="A48" s="51" t="s">
        <v>91</v>
      </c>
      <c r="B48" s="47">
        <v>98</v>
      </c>
      <c r="C48" s="136">
        <v>10.9</v>
      </c>
      <c r="D48" s="24">
        <f aca="true" t="shared" si="25" ref="D48:D53">IF(AND(C48&gt;7,C48&lt;12.7),ROUNDDOWN(46.0849*(12.76-C48)^1.81,0),0)</f>
        <v>141</v>
      </c>
      <c r="E48" s="143">
        <v>298</v>
      </c>
      <c r="F48" s="25">
        <f aca="true" t="shared" si="26" ref="F48:F53">IF(AND(E48&gt;210),ROUNDDOWN(0.188807*(E48-210)^1.41,0),0)</f>
        <v>104</v>
      </c>
      <c r="G48" s="145">
        <v>22.9</v>
      </c>
      <c r="H48" s="25">
        <f aca="true" t="shared" si="27" ref="H48:H53">IF(AND(G48&gt;8),ROUNDDOWN(7.86*(G48-8)^1.1,0),0)</f>
        <v>153</v>
      </c>
      <c r="I48" s="148">
        <v>2.5</v>
      </c>
      <c r="J48" s="26">
        <f aca="true" t="shared" si="28" ref="J48:J53">IF(AND(I48&gt;1,I48&lt;3.05),ROUNDDOWN(0.19889*(185-(TRUNC(I48)*60+((I48-TRUNC(I48))*100)))^1.88,0),"0")</f>
        <v>32</v>
      </c>
      <c r="K48" s="23">
        <f aca="true" t="shared" si="29" ref="K48:K53">SUM(D48,F48,H48,J48)</f>
        <v>430</v>
      </c>
      <c r="L48" s="16"/>
      <c r="M48" s="121"/>
      <c r="N48" s="16"/>
    </row>
    <row r="49" spans="1:14" s="14" customFormat="1" ht="12" customHeight="1">
      <c r="A49" s="51" t="s">
        <v>110</v>
      </c>
      <c r="B49" s="46">
        <v>97</v>
      </c>
      <c r="C49" s="136">
        <v>11.2</v>
      </c>
      <c r="D49" s="24">
        <f t="shared" si="25"/>
        <v>103</v>
      </c>
      <c r="E49" s="143">
        <v>288</v>
      </c>
      <c r="F49" s="25">
        <f t="shared" si="26"/>
        <v>87</v>
      </c>
      <c r="G49" s="145">
        <v>19.8</v>
      </c>
      <c r="H49" s="25">
        <f t="shared" si="27"/>
        <v>118</v>
      </c>
      <c r="I49" s="148">
        <v>2.508</v>
      </c>
      <c r="J49" s="26">
        <f t="shared" si="28"/>
        <v>29</v>
      </c>
      <c r="K49" s="23">
        <f t="shared" si="29"/>
        <v>337</v>
      </c>
      <c r="L49" s="16"/>
      <c r="M49" s="121"/>
      <c r="N49" s="16"/>
    </row>
    <row r="50" spans="1:14" s="14" customFormat="1" ht="12" customHeight="1">
      <c r="A50" s="51" t="s">
        <v>92</v>
      </c>
      <c r="B50" s="46">
        <v>97</v>
      </c>
      <c r="C50" s="136">
        <v>11</v>
      </c>
      <c r="D50" s="24">
        <f t="shared" si="25"/>
        <v>128</v>
      </c>
      <c r="E50" s="143">
        <v>292</v>
      </c>
      <c r="F50" s="25">
        <f t="shared" si="26"/>
        <v>94</v>
      </c>
      <c r="G50" s="145">
        <v>14.24</v>
      </c>
      <c r="H50" s="25">
        <f t="shared" si="27"/>
        <v>58</v>
      </c>
      <c r="I50" s="148">
        <v>2.526</v>
      </c>
      <c r="J50" s="26">
        <f t="shared" si="28"/>
        <v>22</v>
      </c>
      <c r="K50" s="23">
        <f t="shared" si="29"/>
        <v>302</v>
      </c>
      <c r="L50" s="16"/>
      <c r="M50" s="121"/>
      <c r="N50" s="16"/>
    </row>
    <row r="51" spans="1:14" s="14" customFormat="1" ht="12" customHeight="1">
      <c r="A51" s="51" t="s">
        <v>111</v>
      </c>
      <c r="B51" s="46">
        <v>99</v>
      </c>
      <c r="C51" s="136">
        <v>12.6</v>
      </c>
      <c r="D51" s="24">
        <f t="shared" si="25"/>
        <v>1</v>
      </c>
      <c r="E51" s="143">
        <v>0</v>
      </c>
      <c r="F51" s="25">
        <f t="shared" si="26"/>
        <v>0</v>
      </c>
      <c r="G51" s="145">
        <v>13.28</v>
      </c>
      <c r="H51" s="25">
        <f t="shared" si="27"/>
        <v>49</v>
      </c>
      <c r="I51" s="148">
        <v>3.017</v>
      </c>
      <c r="J51" s="26">
        <f t="shared" si="28"/>
        <v>1</v>
      </c>
      <c r="K51" s="23">
        <f t="shared" si="29"/>
        <v>51</v>
      </c>
      <c r="L51" s="16"/>
      <c r="M51" s="121"/>
      <c r="N51" s="16"/>
    </row>
    <row r="52" spans="1:14" s="14" customFormat="1" ht="12" customHeight="1" hidden="1">
      <c r="A52" s="51" t="s">
        <v>48</v>
      </c>
      <c r="B52" s="46" t="s">
        <v>50</v>
      </c>
      <c r="C52" s="136">
        <v>0</v>
      </c>
      <c r="D52" s="24">
        <f t="shared" si="25"/>
        <v>0</v>
      </c>
      <c r="E52" s="143">
        <v>0</v>
      </c>
      <c r="F52" s="25">
        <f t="shared" si="26"/>
        <v>0</v>
      </c>
      <c r="G52" s="145">
        <v>0</v>
      </c>
      <c r="H52" s="25">
        <f t="shared" si="27"/>
        <v>0</v>
      </c>
      <c r="I52" s="148">
        <v>0</v>
      </c>
      <c r="J52" s="26" t="str">
        <f t="shared" si="28"/>
        <v>0</v>
      </c>
      <c r="K52" s="23">
        <f t="shared" si="29"/>
        <v>0</v>
      </c>
      <c r="L52" s="16"/>
      <c r="M52" s="121"/>
      <c r="N52" s="16"/>
    </row>
    <row r="53" spans="1:13" s="17" customFormat="1" ht="12" customHeight="1" hidden="1">
      <c r="A53" s="52" t="s">
        <v>49</v>
      </c>
      <c r="B53" s="47" t="s">
        <v>50</v>
      </c>
      <c r="C53" s="136">
        <v>0</v>
      </c>
      <c r="D53" s="24">
        <f t="shared" si="25"/>
        <v>0</v>
      </c>
      <c r="E53" s="143">
        <v>0</v>
      </c>
      <c r="F53" s="25">
        <f t="shared" si="26"/>
        <v>0</v>
      </c>
      <c r="G53" s="145">
        <v>0</v>
      </c>
      <c r="H53" s="25">
        <f t="shared" si="27"/>
        <v>0</v>
      </c>
      <c r="I53" s="148">
        <v>0</v>
      </c>
      <c r="J53" s="26" t="str">
        <f t="shared" si="28"/>
        <v>0</v>
      </c>
      <c r="K53" s="23">
        <f t="shared" si="29"/>
        <v>0</v>
      </c>
      <c r="M53" s="125"/>
    </row>
    <row r="54" spans="1:3" ht="15" customHeight="1">
      <c r="A54" s="54"/>
      <c r="C54" s="138"/>
    </row>
    <row r="55" spans="1:14" s="14" customFormat="1" ht="12" customHeight="1">
      <c r="A55" s="50" t="s">
        <v>93</v>
      </c>
      <c r="C55" s="135"/>
      <c r="D55" s="15"/>
      <c r="E55" s="142"/>
      <c r="G55" s="75"/>
      <c r="H55" s="16"/>
      <c r="I55" s="75"/>
      <c r="J55" s="16"/>
      <c r="K55" s="16"/>
      <c r="L55" s="27">
        <f>SUM(K56:K59)</f>
        <v>1692</v>
      </c>
      <c r="M55" s="121" t="s">
        <v>119</v>
      </c>
      <c r="N55" s="16"/>
    </row>
    <row r="56" spans="1:14" s="14" customFormat="1" ht="12" customHeight="1">
      <c r="A56" s="51" t="s">
        <v>94</v>
      </c>
      <c r="B56" s="46">
        <v>97</v>
      </c>
      <c r="C56" s="136">
        <v>10.2</v>
      </c>
      <c r="D56" s="24">
        <f aca="true" t="shared" si="30" ref="D56:D61">IF(AND(C56&gt;7,C56&lt;12.7),ROUNDDOWN(46.0849*(12.76-C56)^1.81,0),0)</f>
        <v>252</v>
      </c>
      <c r="E56" s="143">
        <v>305</v>
      </c>
      <c r="F56" s="25">
        <f aca="true" t="shared" si="31" ref="F56:F61">IF(AND(E56&gt;210),ROUNDDOWN(0.188807*(E56-210)^1.41,0),0)</f>
        <v>116</v>
      </c>
      <c r="G56" s="145">
        <v>18.1</v>
      </c>
      <c r="H56" s="25">
        <f aca="true" t="shared" si="32" ref="H56:H61">IF(AND(G56&gt;8),ROUNDDOWN(7.86*(G56-8)^1.1,0),0)</f>
        <v>100</v>
      </c>
      <c r="I56" s="148">
        <v>2.264</v>
      </c>
      <c r="J56" s="26">
        <f aca="true" t="shared" si="33" ref="J56:J61">IF(AND(I56&gt;1,I56&lt;3.05),ROUNDDOWN(0.19889*(185-(TRUNC(I56)*60+((I56-TRUNC(I56))*100)))^1.88,0),"0")</f>
        <v>191</v>
      </c>
      <c r="K56" s="23">
        <f aca="true" t="shared" si="34" ref="K56:K61">SUM(D56,F56,H56,J56)</f>
        <v>659</v>
      </c>
      <c r="L56" s="16"/>
      <c r="M56" s="121"/>
      <c r="N56" s="16"/>
    </row>
    <row r="57" spans="1:14" s="14" customFormat="1" ht="12" customHeight="1">
      <c r="A57" s="51" t="s">
        <v>106</v>
      </c>
      <c r="B57" s="47">
        <v>96</v>
      </c>
      <c r="C57" s="136">
        <v>11.1</v>
      </c>
      <c r="D57" s="24">
        <f t="shared" si="30"/>
        <v>115</v>
      </c>
      <c r="E57" s="143">
        <v>292</v>
      </c>
      <c r="F57" s="25">
        <f t="shared" si="31"/>
        <v>94</v>
      </c>
      <c r="G57" s="145">
        <v>18.27</v>
      </c>
      <c r="H57" s="25">
        <f t="shared" si="32"/>
        <v>101</v>
      </c>
      <c r="I57" s="148">
        <v>2.242</v>
      </c>
      <c r="J57" s="26">
        <f t="shared" si="33"/>
        <v>212</v>
      </c>
      <c r="K57" s="23">
        <f t="shared" si="34"/>
        <v>522</v>
      </c>
      <c r="L57" s="16"/>
      <c r="M57" s="121"/>
      <c r="N57" s="16"/>
    </row>
    <row r="58" spans="1:14" s="14" customFormat="1" ht="12" customHeight="1">
      <c r="A58" s="51" t="s">
        <v>95</v>
      </c>
      <c r="B58" s="46">
        <v>96</v>
      </c>
      <c r="C58" s="136">
        <v>10.8</v>
      </c>
      <c r="D58" s="24">
        <f t="shared" si="30"/>
        <v>155</v>
      </c>
      <c r="E58" s="143">
        <v>306</v>
      </c>
      <c r="F58" s="25">
        <f t="shared" si="31"/>
        <v>117</v>
      </c>
      <c r="G58" s="145">
        <v>23.95</v>
      </c>
      <c r="H58" s="25">
        <f t="shared" si="32"/>
        <v>165</v>
      </c>
      <c r="I58" s="148">
        <v>2.417</v>
      </c>
      <c r="J58" s="26">
        <f t="shared" si="33"/>
        <v>74</v>
      </c>
      <c r="K58" s="23">
        <f t="shared" si="34"/>
        <v>511</v>
      </c>
      <c r="L58" s="16"/>
      <c r="M58" s="121"/>
      <c r="N58" s="16"/>
    </row>
    <row r="59" spans="1:14" s="14" customFormat="1" ht="12" customHeight="1" hidden="1">
      <c r="A59" s="51" t="s">
        <v>46</v>
      </c>
      <c r="B59" s="46" t="s">
        <v>50</v>
      </c>
      <c r="C59" s="136">
        <v>0</v>
      </c>
      <c r="D59" s="24">
        <f t="shared" si="30"/>
        <v>0</v>
      </c>
      <c r="E59" s="143">
        <v>0</v>
      </c>
      <c r="F59" s="25">
        <f t="shared" si="31"/>
        <v>0</v>
      </c>
      <c r="G59" s="145">
        <v>0</v>
      </c>
      <c r="H59" s="25">
        <f t="shared" si="32"/>
        <v>0</v>
      </c>
      <c r="I59" s="148">
        <v>0</v>
      </c>
      <c r="J59" s="26" t="str">
        <f t="shared" si="33"/>
        <v>0</v>
      </c>
      <c r="K59" s="23">
        <f t="shared" si="34"/>
        <v>0</v>
      </c>
      <c r="L59" s="16"/>
      <c r="M59" s="121"/>
      <c r="N59" s="16"/>
    </row>
    <row r="60" spans="1:14" s="14" customFormat="1" ht="12" customHeight="1" hidden="1">
      <c r="A60" s="51" t="s">
        <v>48</v>
      </c>
      <c r="B60" s="46" t="s">
        <v>50</v>
      </c>
      <c r="C60" s="136">
        <v>0</v>
      </c>
      <c r="D60" s="24">
        <f t="shared" si="30"/>
        <v>0</v>
      </c>
      <c r="E60" s="143">
        <v>0</v>
      </c>
      <c r="F60" s="25">
        <f t="shared" si="31"/>
        <v>0</v>
      </c>
      <c r="G60" s="145">
        <v>0</v>
      </c>
      <c r="H60" s="25">
        <f t="shared" si="32"/>
        <v>0</v>
      </c>
      <c r="I60" s="148">
        <v>0</v>
      </c>
      <c r="J60" s="26" t="str">
        <f t="shared" si="33"/>
        <v>0</v>
      </c>
      <c r="K60" s="23">
        <f t="shared" si="34"/>
        <v>0</v>
      </c>
      <c r="L60" s="16"/>
      <c r="M60" s="121"/>
      <c r="N60" s="16"/>
    </row>
    <row r="61" spans="1:13" s="17" customFormat="1" ht="12" customHeight="1" hidden="1">
      <c r="A61" s="52" t="s">
        <v>49</v>
      </c>
      <c r="B61" s="47" t="s">
        <v>50</v>
      </c>
      <c r="C61" s="136">
        <v>0</v>
      </c>
      <c r="D61" s="24">
        <f t="shared" si="30"/>
        <v>0</v>
      </c>
      <c r="E61" s="143">
        <v>0</v>
      </c>
      <c r="F61" s="25">
        <f t="shared" si="31"/>
        <v>0</v>
      </c>
      <c r="G61" s="145">
        <v>0</v>
      </c>
      <c r="H61" s="25">
        <f t="shared" si="32"/>
        <v>0</v>
      </c>
      <c r="I61" s="148">
        <v>0</v>
      </c>
      <c r="J61" s="26" t="str">
        <f t="shared" si="33"/>
        <v>0</v>
      </c>
      <c r="K61" s="23">
        <f t="shared" si="34"/>
        <v>0</v>
      </c>
      <c r="M61" s="125"/>
    </row>
    <row r="62" spans="1:13" s="7" customFormat="1" ht="15" customHeight="1">
      <c r="A62" s="53"/>
      <c r="B62" s="48"/>
      <c r="C62" s="137"/>
      <c r="E62" s="144"/>
      <c r="G62" s="146"/>
      <c r="I62" s="149"/>
      <c r="J62" s="12"/>
      <c r="M62" s="125"/>
    </row>
    <row r="63" spans="1:14" s="14" customFormat="1" ht="12" customHeight="1">
      <c r="A63" s="50" t="s">
        <v>96</v>
      </c>
      <c r="C63" s="135"/>
      <c r="D63" s="15"/>
      <c r="E63" s="142"/>
      <c r="G63" s="75"/>
      <c r="H63" s="16"/>
      <c r="I63" s="75"/>
      <c r="J63" s="16"/>
      <c r="K63" s="16"/>
      <c r="L63" s="27">
        <f>SUM(K64:K67)</f>
        <v>2017</v>
      </c>
      <c r="M63" s="121" t="s">
        <v>118</v>
      </c>
      <c r="N63" s="16"/>
    </row>
    <row r="64" spans="1:14" s="14" customFormat="1" ht="12" customHeight="1">
      <c r="A64" s="51" t="s">
        <v>104</v>
      </c>
      <c r="B64" s="46">
        <v>95</v>
      </c>
      <c r="C64" s="136">
        <v>9.6</v>
      </c>
      <c r="D64" s="24">
        <f aca="true" t="shared" si="35" ref="D64:D69">IF(AND(C64&gt;7,C64&lt;12.7),ROUNDDOWN(46.0849*(12.76-C64)^1.81,0),0)</f>
        <v>369</v>
      </c>
      <c r="E64" s="143">
        <v>313</v>
      </c>
      <c r="F64" s="25">
        <f aca="true" t="shared" si="36" ref="F64:F69">IF(AND(E64&gt;210),ROUNDDOWN(0.188807*(E64-210)^1.41,0),0)</f>
        <v>130</v>
      </c>
      <c r="G64" s="145">
        <v>26.7</v>
      </c>
      <c r="H64" s="25">
        <f aca="true" t="shared" si="37" ref="H64:H69">IF(AND(G64&gt;8),ROUNDDOWN(7.86*(G64-8)^1.1,0),0)</f>
        <v>196</v>
      </c>
      <c r="I64" s="148">
        <v>2.117</v>
      </c>
      <c r="J64" s="26">
        <f aca="true" t="shared" si="38" ref="J64:J69">IF(AND(I64&gt;1,I64&lt;3.05),ROUNDDOWN(0.19889*(185-(TRUNC(I64)*60+((I64-TRUNC(I64))*100)))^1.88,0),"0")</f>
        <v>350</v>
      </c>
      <c r="K64" s="23">
        <f aca="true" t="shared" si="39" ref="K64:K69">SUM(D64,F64,H64,J64)</f>
        <v>1045</v>
      </c>
      <c r="L64" s="16"/>
      <c r="M64" s="121"/>
      <c r="N64" s="16"/>
    </row>
    <row r="65" spans="1:14" s="14" customFormat="1" ht="12" customHeight="1">
      <c r="A65" s="51" t="s">
        <v>98</v>
      </c>
      <c r="B65" s="46">
        <v>97</v>
      </c>
      <c r="C65" s="136">
        <v>10.8</v>
      </c>
      <c r="D65" s="24">
        <f t="shared" si="35"/>
        <v>155</v>
      </c>
      <c r="E65" s="143">
        <v>282</v>
      </c>
      <c r="F65" s="25">
        <f t="shared" si="36"/>
        <v>78</v>
      </c>
      <c r="G65" s="145">
        <v>18.26</v>
      </c>
      <c r="H65" s="25">
        <f t="shared" si="37"/>
        <v>101</v>
      </c>
      <c r="I65" s="148">
        <v>2.28</v>
      </c>
      <c r="J65" s="26">
        <f t="shared" si="38"/>
        <v>176</v>
      </c>
      <c r="K65" s="23">
        <f t="shared" si="39"/>
        <v>510</v>
      </c>
      <c r="L65" s="16"/>
      <c r="M65" s="121"/>
      <c r="N65" s="16"/>
    </row>
    <row r="66" spans="1:14" s="14" customFormat="1" ht="12" customHeight="1">
      <c r="A66" s="51" t="s">
        <v>97</v>
      </c>
      <c r="B66" s="46">
        <v>97</v>
      </c>
      <c r="C66" s="136">
        <v>10.8</v>
      </c>
      <c r="D66" s="24">
        <f t="shared" si="35"/>
        <v>155</v>
      </c>
      <c r="E66" s="143">
        <v>285</v>
      </c>
      <c r="F66" s="25">
        <f t="shared" si="36"/>
        <v>83</v>
      </c>
      <c r="G66" s="145">
        <v>17.68</v>
      </c>
      <c r="H66" s="25">
        <f t="shared" si="37"/>
        <v>95</v>
      </c>
      <c r="I66" s="148">
        <v>2.336</v>
      </c>
      <c r="J66" s="26">
        <f t="shared" si="38"/>
        <v>129</v>
      </c>
      <c r="K66" s="23">
        <f t="shared" si="39"/>
        <v>462</v>
      </c>
      <c r="L66" s="16"/>
      <c r="M66" s="121"/>
      <c r="N66" s="16"/>
    </row>
    <row r="67" spans="1:14" s="14" customFormat="1" ht="12" customHeight="1" hidden="1">
      <c r="A67" s="51" t="s">
        <v>46</v>
      </c>
      <c r="B67" s="46" t="s">
        <v>50</v>
      </c>
      <c r="C67" s="136">
        <v>0</v>
      </c>
      <c r="D67" s="24">
        <f t="shared" si="35"/>
        <v>0</v>
      </c>
      <c r="E67" s="143">
        <v>0</v>
      </c>
      <c r="F67" s="25">
        <f t="shared" si="36"/>
        <v>0</v>
      </c>
      <c r="G67" s="145">
        <v>0</v>
      </c>
      <c r="H67" s="25">
        <f t="shared" si="37"/>
        <v>0</v>
      </c>
      <c r="I67" s="148">
        <v>0</v>
      </c>
      <c r="J67" s="26" t="str">
        <f t="shared" si="38"/>
        <v>0</v>
      </c>
      <c r="K67" s="23">
        <f t="shared" si="39"/>
        <v>0</v>
      </c>
      <c r="L67" s="16"/>
      <c r="M67" s="121"/>
      <c r="N67" s="16"/>
    </row>
    <row r="68" spans="1:14" s="14" customFormat="1" ht="12" customHeight="1" hidden="1">
      <c r="A68" s="51" t="s">
        <v>48</v>
      </c>
      <c r="B68" s="46" t="s">
        <v>50</v>
      </c>
      <c r="C68" s="136">
        <v>0</v>
      </c>
      <c r="D68" s="24">
        <f t="shared" si="35"/>
        <v>0</v>
      </c>
      <c r="E68" s="143">
        <v>0</v>
      </c>
      <c r="F68" s="25">
        <f t="shared" si="36"/>
        <v>0</v>
      </c>
      <c r="G68" s="145">
        <v>0</v>
      </c>
      <c r="H68" s="25">
        <f t="shared" si="37"/>
        <v>0</v>
      </c>
      <c r="I68" s="148">
        <v>0</v>
      </c>
      <c r="J68" s="26" t="str">
        <f t="shared" si="38"/>
        <v>0</v>
      </c>
      <c r="K68" s="23">
        <f t="shared" si="39"/>
        <v>0</v>
      </c>
      <c r="L68" s="16"/>
      <c r="M68" s="121"/>
      <c r="N68" s="16"/>
    </row>
    <row r="69" spans="1:13" s="17" customFormat="1" ht="12" customHeight="1" hidden="1">
      <c r="A69" s="52" t="s">
        <v>49</v>
      </c>
      <c r="B69" s="47" t="s">
        <v>50</v>
      </c>
      <c r="C69" s="136">
        <v>0</v>
      </c>
      <c r="D69" s="24">
        <f t="shared" si="35"/>
        <v>0</v>
      </c>
      <c r="E69" s="143">
        <v>0</v>
      </c>
      <c r="F69" s="25">
        <f t="shared" si="36"/>
        <v>0</v>
      </c>
      <c r="G69" s="145">
        <v>0</v>
      </c>
      <c r="H69" s="25">
        <f t="shared" si="37"/>
        <v>0</v>
      </c>
      <c r="I69" s="148">
        <v>0</v>
      </c>
      <c r="J69" s="26" t="str">
        <f t="shared" si="38"/>
        <v>0</v>
      </c>
      <c r="K69" s="23">
        <f t="shared" si="39"/>
        <v>0</v>
      </c>
      <c r="M69" s="125"/>
    </row>
    <row r="70" spans="1:13" s="7" customFormat="1" ht="15" customHeight="1">
      <c r="A70" s="53"/>
      <c r="B70" s="48"/>
      <c r="C70" s="137"/>
      <c r="E70" s="144"/>
      <c r="G70" s="146"/>
      <c r="I70" s="149"/>
      <c r="J70" s="12"/>
      <c r="M70" s="125"/>
    </row>
    <row r="71" spans="1:14" s="14" customFormat="1" ht="12" customHeight="1" hidden="1">
      <c r="A71" s="50" t="s">
        <v>64</v>
      </c>
      <c r="C71" s="135"/>
      <c r="D71" s="15"/>
      <c r="E71" s="142"/>
      <c r="G71" s="75"/>
      <c r="H71" s="16"/>
      <c r="I71" s="75"/>
      <c r="J71" s="16"/>
      <c r="K71" s="16"/>
      <c r="L71" s="27">
        <f>SUM(K72:K75)</f>
        <v>0</v>
      </c>
      <c r="M71" s="121"/>
      <c r="N71" s="16"/>
    </row>
    <row r="72" spans="1:14" s="14" customFormat="1" ht="12" customHeight="1" hidden="1">
      <c r="A72" s="51" t="s">
        <v>44</v>
      </c>
      <c r="B72" s="47" t="s">
        <v>50</v>
      </c>
      <c r="C72" s="136">
        <v>0</v>
      </c>
      <c r="D72" s="24">
        <f aca="true" t="shared" si="40" ref="D72:D77">IF(AND(C72&gt;7,C72&lt;12.7),ROUNDDOWN(46.0849*(12.76-C72)^1.81,0),0)</f>
        <v>0</v>
      </c>
      <c r="E72" s="143">
        <v>0</v>
      </c>
      <c r="F72" s="25">
        <f aca="true" t="shared" si="41" ref="F72:F77">IF(AND(E72&gt;210),ROUNDDOWN(0.188807*(E72-210)^1.41,0),0)</f>
        <v>0</v>
      </c>
      <c r="G72" s="145">
        <v>0</v>
      </c>
      <c r="H72" s="25">
        <f aca="true" t="shared" si="42" ref="H72:H77">IF(AND(G72&gt;8),ROUNDDOWN(7.86*(G72-8)^1.1,0),0)</f>
        <v>0</v>
      </c>
      <c r="I72" s="148">
        <v>0</v>
      </c>
      <c r="J72" s="26" t="str">
        <f aca="true" t="shared" si="43" ref="J72:J77">IF(AND(I72&gt;1,I72&lt;3.05),ROUNDDOWN(0.19889*(185-(TRUNC(I72)*60+((I72-TRUNC(I72))*100)))^1.88,0),"0")</f>
        <v>0</v>
      </c>
      <c r="K72" s="23">
        <f aca="true" t="shared" si="44" ref="K72:K77">SUM(D72,F72,H72,J72)</f>
        <v>0</v>
      </c>
      <c r="L72" s="16"/>
      <c r="M72" s="121"/>
      <c r="N72" s="16"/>
    </row>
    <row r="73" spans="1:14" s="14" customFormat="1" ht="12" customHeight="1" hidden="1">
      <c r="A73" s="51" t="s">
        <v>45</v>
      </c>
      <c r="B73" s="46" t="s">
        <v>50</v>
      </c>
      <c r="C73" s="136">
        <v>0</v>
      </c>
      <c r="D73" s="24">
        <f t="shared" si="40"/>
        <v>0</v>
      </c>
      <c r="E73" s="143">
        <v>0</v>
      </c>
      <c r="F73" s="25">
        <f t="shared" si="41"/>
        <v>0</v>
      </c>
      <c r="G73" s="145">
        <v>0</v>
      </c>
      <c r="H73" s="25">
        <f t="shared" si="42"/>
        <v>0</v>
      </c>
      <c r="I73" s="148">
        <v>0</v>
      </c>
      <c r="J73" s="26" t="str">
        <f t="shared" si="43"/>
        <v>0</v>
      </c>
      <c r="K73" s="23">
        <f t="shared" si="44"/>
        <v>0</v>
      </c>
      <c r="L73" s="16"/>
      <c r="M73" s="121"/>
      <c r="N73" s="16"/>
    </row>
    <row r="74" spans="1:14" s="14" customFormat="1" ht="12" customHeight="1" hidden="1">
      <c r="A74" s="51" t="s">
        <v>47</v>
      </c>
      <c r="B74" s="46" t="s">
        <v>50</v>
      </c>
      <c r="C74" s="136">
        <v>0</v>
      </c>
      <c r="D74" s="24">
        <f t="shared" si="40"/>
        <v>0</v>
      </c>
      <c r="E74" s="143">
        <v>0</v>
      </c>
      <c r="F74" s="25">
        <f t="shared" si="41"/>
        <v>0</v>
      </c>
      <c r="G74" s="145">
        <v>0</v>
      </c>
      <c r="H74" s="25">
        <f t="shared" si="42"/>
        <v>0</v>
      </c>
      <c r="I74" s="148">
        <v>0</v>
      </c>
      <c r="J74" s="26" t="str">
        <f t="shared" si="43"/>
        <v>0</v>
      </c>
      <c r="K74" s="23">
        <f t="shared" si="44"/>
        <v>0</v>
      </c>
      <c r="L74" s="16"/>
      <c r="M74" s="121"/>
      <c r="N74" s="16"/>
    </row>
    <row r="75" spans="1:14" s="14" customFormat="1" ht="12" customHeight="1" hidden="1">
      <c r="A75" s="51" t="s">
        <v>46</v>
      </c>
      <c r="B75" s="46" t="s">
        <v>50</v>
      </c>
      <c r="C75" s="136">
        <v>0</v>
      </c>
      <c r="D75" s="24">
        <f t="shared" si="40"/>
        <v>0</v>
      </c>
      <c r="E75" s="143">
        <v>0</v>
      </c>
      <c r="F75" s="25">
        <f t="shared" si="41"/>
        <v>0</v>
      </c>
      <c r="G75" s="145">
        <v>0</v>
      </c>
      <c r="H75" s="25">
        <f t="shared" si="42"/>
        <v>0</v>
      </c>
      <c r="I75" s="148">
        <v>0</v>
      </c>
      <c r="J75" s="26" t="str">
        <f t="shared" si="43"/>
        <v>0</v>
      </c>
      <c r="K75" s="23">
        <f t="shared" si="44"/>
        <v>0</v>
      </c>
      <c r="L75" s="16"/>
      <c r="M75" s="121"/>
      <c r="N75" s="16"/>
    </row>
    <row r="76" spans="1:14" s="14" customFormat="1" ht="12" customHeight="1" hidden="1">
      <c r="A76" s="51" t="s">
        <v>48</v>
      </c>
      <c r="B76" s="46" t="s">
        <v>50</v>
      </c>
      <c r="C76" s="136">
        <v>0</v>
      </c>
      <c r="D76" s="24">
        <f t="shared" si="40"/>
        <v>0</v>
      </c>
      <c r="E76" s="143">
        <v>0</v>
      </c>
      <c r="F76" s="25">
        <f t="shared" si="41"/>
        <v>0</v>
      </c>
      <c r="G76" s="145">
        <v>0</v>
      </c>
      <c r="H76" s="25">
        <f t="shared" si="42"/>
        <v>0</v>
      </c>
      <c r="I76" s="148">
        <v>0</v>
      </c>
      <c r="J76" s="26" t="str">
        <f t="shared" si="43"/>
        <v>0</v>
      </c>
      <c r="K76" s="23">
        <f t="shared" si="44"/>
        <v>0</v>
      </c>
      <c r="L76" s="16"/>
      <c r="M76" s="121"/>
      <c r="N76" s="16"/>
    </row>
    <row r="77" spans="1:13" s="17" customFormat="1" ht="12" customHeight="1" hidden="1">
      <c r="A77" s="52" t="s">
        <v>49</v>
      </c>
      <c r="B77" s="47" t="s">
        <v>50</v>
      </c>
      <c r="C77" s="136">
        <v>0</v>
      </c>
      <c r="D77" s="24">
        <f t="shared" si="40"/>
        <v>0</v>
      </c>
      <c r="E77" s="143">
        <v>0</v>
      </c>
      <c r="F77" s="25">
        <f t="shared" si="41"/>
        <v>0</v>
      </c>
      <c r="G77" s="145">
        <v>0</v>
      </c>
      <c r="H77" s="25">
        <f t="shared" si="42"/>
        <v>0</v>
      </c>
      <c r="I77" s="148">
        <v>0</v>
      </c>
      <c r="J77" s="26" t="str">
        <f t="shared" si="43"/>
        <v>0</v>
      </c>
      <c r="K77" s="23">
        <f t="shared" si="44"/>
        <v>0</v>
      </c>
      <c r="M77" s="125"/>
    </row>
    <row r="78" spans="1:13" s="7" customFormat="1" ht="15" customHeight="1" hidden="1">
      <c r="A78" s="53"/>
      <c r="B78" s="48"/>
      <c r="C78" s="137"/>
      <c r="E78" s="144"/>
      <c r="G78" s="146"/>
      <c r="I78" s="149"/>
      <c r="J78" s="12"/>
      <c r="M78" s="125"/>
    </row>
    <row r="79" spans="1:14" s="14" customFormat="1" ht="12" customHeight="1" hidden="1">
      <c r="A79" s="50" t="s">
        <v>63</v>
      </c>
      <c r="C79" s="135"/>
      <c r="D79" s="15"/>
      <c r="E79" s="142"/>
      <c r="G79" s="75"/>
      <c r="H79" s="16"/>
      <c r="I79" s="75"/>
      <c r="J79" s="16"/>
      <c r="K79" s="16"/>
      <c r="L79" s="27">
        <f>SUM(K80:K83)</f>
        <v>0</v>
      </c>
      <c r="M79" s="121"/>
      <c r="N79" s="16"/>
    </row>
    <row r="80" spans="1:14" s="14" customFormat="1" ht="12" customHeight="1" hidden="1">
      <c r="A80" s="51" t="s">
        <v>44</v>
      </c>
      <c r="B80" s="47" t="s">
        <v>50</v>
      </c>
      <c r="C80" s="136">
        <v>0</v>
      </c>
      <c r="D80" s="24">
        <f aca="true" t="shared" si="45" ref="D80:D85">IF(AND(C80&gt;7,C80&lt;12.7),ROUNDDOWN(46.0849*(12.76-C80)^1.81,0),0)</f>
        <v>0</v>
      </c>
      <c r="E80" s="143">
        <v>0</v>
      </c>
      <c r="F80" s="25">
        <f aca="true" t="shared" si="46" ref="F80:F85">IF(AND(E80&gt;210),ROUNDDOWN(0.188807*(E80-210)^1.41,0),0)</f>
        <v>0</v>
      </c>
      <c r="G80" s="145">
        <v>0</v>
      </c>
      <c r="H80" s="25">
        <f aca="true" t="shared" si="47" ref="H80:H85">IF(AND(G80&gt;8),ROUNDDOWN(7.86*(G80-8)^1.1,0),0)</f>
        <v>0</v>
      </c>
      <c r="I80" s="148">
        <v>0</v>
      </c>
      <c r="J80" s="26" t="str">
        <f aca="true" t="shared" si="48" ref="J80:J85">IF(AND(I80&gt;1,I80&lt;3.05),ROUNDDOWN(0.19889*(185-(TRUNC(I80)*60+((I80-TRUNC(I80))*100)))^1.88,0),"0")</f>
        <v>0</v>
      </c>
      <c r="K80" s="23">
        <f aca="true" t="shared" si="49" ref="K80:K85">SUM(D80,F80,H80,J80)</f>
        <v>0</v>
      </c>
      <c r="L80" s="16"/>
      <c r="M80" s="121"/>
      <c r="N80" s="16"/>
    </row>
    <row r="81" spans="1:14" s="14" customFormat="1" ht="12" customHeight="1" hidden="1">
      <c r="A81" s="51" t="s">
        <v>45</v>
      </c>
      <c r="B81" s="46" t="s">
        <v>50</v>
      </c>
      <c r="C81" s="136">
        <v>0</v>
      </c>
      <c r="D81" s="24">
        <f t="shared" si="45"/>
        <v>0</v>
      </c>
      <c r="E81" s="143">
        <v>0</v>
      </c>
      <c r="F81" s="25">
        <f t="shared" si="46"/>
        <v>0</v>
      </c>
      <c r="G81" s="145">
        <v>0</v>
      </c>
      <c r="H81" s="25">
        <f t="shared" si="47"/>
        <v>0</v>
      </c>
      <c r="I81" s="148">
        <v>0</v>
      </c>
      <c r="J81" s="26" t="str">
        <f t="shared" si="48"/>
        <v>0</v>
      </c>
      <c r="K81" s="23">
        <f t="shared" si="49"/>
        <v>0</v>
      </c>
      <c r="L81" s="16"/>
      <c r="M81" s="121"/>
      <c r="N81" s="16"/>
    </row>
    <row r="82" spans="1:14" s="14" customFormat="1" ht="12" customHeight="1" hidden="1">
      <c r="A82" s="51" t="s">
        <v>47</v>
      </c>
      <c r="B82" s="46" t="s">
        <v>50</v>
      </c>
      <c r="C82" s="136">
        <v>0</v>
      </c>
      <c r="D82" s="24">
        <f t="shared" si="45"/>
        <v>0</v>
      </c>
      <c r="E82" s="143">
        <v>0</v>
      </c>
      <c r="F82" s="25">
        <f t="shared" si="46"/>
        <v>0</v>
      </c>
      <c r="G82" s="145">
        <v>0</v>
      </c>
      <c r="H82" s="25">
        <f t="shared" si="47"/>
        <v>0</v>
      </c>
      <c r="I82" s="148">
        <v>0</v>
      </c>
      <c r="J82" s="26" t="str">
        <f t="shared" si="48"/>
        <v>0</v>
      </c>
      <c r="K82" s="23">
        <f t="shared" si="49"/>
        <v>0</v>
      </c>
      <c r="L82" s="16"/>
      <c r="M82" s="121"/>
      <c r="N82" s="16"/>
    </row>
    <row r="83" spans="1:14" s="14" customFormat="1" ht="12" customHeight="1" hidden="1">
      <c r="A83" s="51" t="s">
        <v>46</v>
      </c>
      <c r="B83" s="46" t="s">
        <v>50</v>
      </c>
      <c r="C83" s="136">
        <v>0</v>
      </c>
      <c r="D83" s="24">
        <f t="shared" si="45"/>
        <v>0</v>
      </c>
      <c r="E83" s="143">
        <v>0</v>
      </c>
      <c r="F83" s="25">
        <f t="shared" si="46"/>
        <v>0</v>
      </c>
      <c r="G83" s="145">
        <v>0</v>
      </c>
      <c r="H83" s="25">
        <f t="shared" si="47"/>
        <v>0</v>
      </c>
      <c r="I83" s="148">
        <v>0</v>
      </c>
      <c r="J83" s="26" t="str">
        <f t="shared" si="48"/>
        <v>0</v>
      </c>
      <c r="K83" s="23">
        <f t="shared" si="49"/>
        <v>0</v>
      </c>
      <c r="L83" s="16"/>
      <c r="M83" s="121"/>
      <c r="N83" s="16"/>
    </row>
    <row r="84" spans="1:14" s="14" customFormat="1" ht="12" customHeight="1" hidden="1">
      <c r="A84" s="51" t="s">
        <v>48</v>
      </c>
      <c r="B84" s="46" t="s">
        <v>50</v>
      </c>
      <c r="C84" s="136">
        <v>0</v>
      </c>
      <c r="D84" s="24">
        <f t="shared" si="45"/>
        <v>0</v>
      </c>
      <c r="E84" s="143">
        <v>0</v>
      </c>
      <c r="F84" s="25">
        <f t="shared" si="46"/>
        <v>0</v>
      </c>
      <c r="G84" s="145">
        <v>0</v>
      </c>
      <c r="H84" s="25">
        <f t="shared" si="47"/>
        <v>0</v>
      </c>
      <c r="I84" s="148">
        <v>0</v>
      </c>
      <c r="J84" s="26" t="str">
        <f t="shared" si="48"/>
        <v>0</v>
      </c>
      <c r="K84" s="23">
        <f t="shared" si="49"/>
        <v>0</v>
      </c>
      <c r="L84" s="16"/>
      <c r="M84" s="121"/>
      <c r="N84" s="16"/>
    </row>
    <row r="85" spans="1:13" s="17" customFormat="1" ht="12" customHeight="1" hidden="1">
      <c r="A85" s="52" t="s">
        <v>49</v>
      </c>
      <c r="B85" s="47" t="s">
        <v>50</v>
      </c>
      <c r="C85" s="136">
        <v>0</v>
      </c>
      <c r="D85" s="24">
        <f t="shared" si="45"/>
        <v>0</v>
      </c>
      <c r="E85" s="143">
        <v>0</v>
      </c>
      <c r="F85" s="25">
        <f t="shared" si="46"/>
        <v>0</v>
      </c>
      <c r="G85" s="145">
        <v>0</v>
      </c>
      <c r="H85" s="25">
        <f t="shared" si="47"/>
        <v>0</v>
      </c>
      <c r="I85" s="148">
        <v>0</v>
      </c>
      <c r="J85" s="26" t="str">
        <f t="shared" si="48"/>
        <v>0</v>
      </c>
      <c r="K85" s="23">
        <f t="shared" si="49"/>
        <v>0</v>
      </c>
      <c r="M85" s="125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2">
    <mergeCell ref="A1:G1"/>
    <mergeCell ref="B2:D2"/>
  </mergeCells>
  <printOptions/>
  <pageMargins left="0.45" right="0.14" top="0.36" bottom="0.89" header="0.26" footer="0.5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I34" sqref="I34"/>
    </sheetView>
  </sheetViews>
  <sheetFormatPr defaultColWidth="9.00390625" defaultRowHeight="12.75"/>
  <cols>
    <col min="1" max="1" width="6.875" style="0" customWidth="1"/>
    <col min="2" max="2" width="33.25390625" style="0" customWidth="1"/>
    <col min="11" max="11" width="9.125" style="129" customWidth="1"/>
  </cols>
  <sheetData>
    <row r="1" ht="12.75">
      <c r="D1" s="2"/>
    </row>
    <row r="2" spans="1:9" ht="12.75">
      <c r="A2" s="1"/>
      <c r="B2" s="28" t="str">
        <f>soupisky!$A$1</f>
        <v>KRAJSKÝ PŘEBOR DRUŽSTEV MLADŠÍHO ŽACTVA II.TŘÍDY    </v>
      </c>
      <c r="C2" s="1"/>
      <c r="D2" s="1"/>
      <c r="E2" s="28" t="str">
        <f>soupisky!$H$1</f>
        <v>4.kolo</v>
      </c>
      <c r="F2" s="1"/>
      <c r="H2" s="1"/>
      <c r="I2" s="4"/>
    </row>
    <row r="3" spans="1:9" ht="12.75">
      <c r="A3" s="1"/>
      <c r="B3" s="31" t="str">
        <f>soupisky!$B$2</f>
        <v>SOLNICE</v>
      </c>
      <c r="C3" s="32">
        <f>soupisky!$E$2</f>
        <v>38974</v>
      </c>
      <c r="D3" s="1"/>
      <c r="E3" s="3"/>
      <c r="F3" s="1"/>
      <c r="H3" s="1"/>
      <c r="I3" s="4"/>
    </row>
    <row r="4" spans="1:9" ht="12.75">
      <c r="A4" s="1"/>
      <c r="B4" s="30"/>
      <c r="C4" s="1"/>
      <c r="D4" s="1"/>
      <c r="E4" s="3"/>
      <c r="F4" s="1"/>
      <c r="H4" s="1"/>
      <c r="I4" s="4"/>
    </row>
    <row r="5" spans="1:9" ht="12.75">
      <c r="A5" s="1"/>
      <c r="B5" s="31" t="str">
        <f>soupisky!$C$4</f>
        <v>MLADŠÍ ŽÁKYNĚ</v>
      </c>
      <c r="C5" s="3"/>
      <c r="D5" s="1"/>
      <c r="E5" s="3"/>
      <c r="F5" s="1"/>
      <c r="H5" s="1"/>
      <c r="I5" s="4"/>
    </row>
    <row r="7" spans="1:10" ht="12.75">
      <c r="A7" s="1"/>
      <c r="B7" s="108" t="s">
        <v>61</v>
      </c>
      <c r="C7" s="5"/>
      <c r="D7" s="5"/>
      <c r="E7" s="5"/>
      <c r="F7" s="5"/>
      <c r="G7" s="5"/>
      <c r="H7" s="5"/>
      <c r="I7" s="5"/>
      <c r="J7" s="1"/>
    </row>
    <row r="8" spans="1:10" ht="12.75">
      <c r="A8" s="5" t="s">
        <v>113</v>
      </c>
      <c r="B8" s="109" t="str">
        <f>soupisky!$A$23</f>
        <v>SK Solnice A</v>
      </c>
      <c r="C8" s="110">
        <f>soupisky!$L$23</f>
        <v>4492</v>
      </c>
      <c r="D8" s="127">
        <v>8</v>
      </c>
      <c r="E8" s="34"/>
      <c r="F8" s="8"/>
      <c r="G8" s="8"/>
      <c r="H8" s="10"/>
      <c r="I8" s="6"/>
      <c r="J8" s="1"/>
    </row>
    <row r="9" spans="1:10" ht="12.75">
      <c r="A9" s="5" t="s">
        <v>114</v>
      </c>
      <c r="B9" s="109" t="str">
        <f>soupisky!$A$15</f>
        <v>Sokol Dvůr Králové A</v>
      </c>
      <c r="C9" s="110">
        <f>soupisky!$L$15</f>
        <v>4157</v>
      </c>
      <c r="D9" s="127">
        <v>7</v>
      </c>
      <c r="E9" s="34"/>
      <c r="F9" s="8"/>
      <c r="G9" s="8"/>
      <c r="H9" s="10"/>
      <c r="I9" s="6"/>
      <c r="J9" s="1"/>
    </row>
    <row r="10" spans="1:10" ht="12.75">
      <c r="A10" s="5" t="s">
        <v>115</v>
      </c>
      <c r="B10" s="109" t="str">
        <f>soupisky!$A$7</f>
        <v>SK Nové město n. M</v>
      </c>
      <c r="C10" s="110">
        <f>soupisky!$L$7</f>
        <v>4154</v>
      </c>
      <c r="D10" s="127">
        <v>6</v>
      </c>
      <c r="E10" s="34"/>
      <c r="F10" s="8"/>
      <c r="G10" s="8"/>
      <c r="H10" s="10"/>
      <c r="I10" s="6"/>
      <c r="J10" s="1"/>
    </row>
    <row r="11" spans="1:10" ht="12.75">
      <c r="A11" s="5" t="s">
        <v>116</v>
      </c>
      <c r="B11" s="109" t="str">
        <f>soupisky!$A$31</f>
        <v>TJ SOKOL Jaroměř</v>
      </c>
      <c r="C11" s="110">
        <f>soupisky!$L$31</f>
        <v>2453</v>
      </c>
      <c r="D11" s="127">
        <v>5</v>
      </c>
      <c r="E11" s="34"/>
      <c r="F11" s="8"/>
      <c r="G11" s="8"/>
      <c r="H11" s="10"/>
      <c r="I11" s="6"/>
      <c r="J11" s="1"/>
    </row>
    <row r="12" spans="1:10" ht="12.75">
      <c r="A12" s="5" t="s">
        <v>117</v>
      </c>
      <c r="B12" s="109" t="str">
        <f>soupisky!$A$39</f>
        <v>SK Solnice B</v>
      </c>
      <c r="C12" s="110">
        <f>soupisky!$L$39</f>
        <v>2121</v>
      </c>
      <c r="D12" s="127">
        <v>4</v>
      </c>
      <c r="E12" s="34"/>
      <c r="F12" s="8"/>
      <c r="G12" s="8"/>
      <c r="H12" s="10"/>
      <c r="I12" s="1"/>
      <c r="J12" s="1"/>
    </row>
    <row r="13" spans="1:10" ht="12.75">
      <c r="A13" s="5" t="s">
        <v>118</v>
      </c>
      <c r="B13" s="109" t="str">
        <f>soupisky!$A$63</f>
        <v>TJ Dobruška</v>
      </c>
      <c r="C13" s="110">
        <f>soupisky!$L$63</f>
        <v>2017</v>
      </c>
      <c r="D13" s="127">
        <v>3</v>
      </c>
      <c r="E13" s="34"/>
      <c r="F13" s="8"/>
      <c r="G13" s="8"/>
      <c r="H13" s="10"/>
      <c r="I13" s="6"/>
      <c r="J13" s="1"/>
    </row>
    <row r="14" spans="1:10" ht="12.75">
      <c r="A14" s="5" t="s">
        <v>119</v>
      </c>
      <c r="B14" s="109" t="str">
        <f>soupisky!$A$55</f>
        <v>SOKOL Dvůr Králové B</v>
      </c>
      <c r="C14" s="110">
        <f>soupisky!$L$55</f>
        <v>1692</v>
      </c>
      <c r="D14" s="127">
        <v>2</v>
      </c>
      <c r="E14" s="34"/>
      <c r="F14" s="8"/>
      <c r="G14" s="8"/>
      <c r="H14" s="10"/>
      <c r="I14" s="1"/>
      <c r="J14" s="1"/>
    </row>
    <row r="15" spans="1:10" ht="12.75">
      <c r="A15" s="5" t="s">
        <v>120</v>
      </c>
      <c r="B15" s="109" t="str">
        <f>soupisky!$A$47</f>
        <v>SK Solnice C</v>
      </c>
      <c r="C15" s="110">
        <f>soupisky!$L$47</f>
        <v>1120</v>
      </c>
      <c r="D15" s="127">
        <v>1</v>
      </c>
      <c r="E15" s="34"/>
      <c r="F15" s="8"/>
      <c r="G15" s="8"/>
      <c r="H15" s="10"/>
      <c r="I15" s="6"/>
      <c r="J15" s="1"/>
    </row>
    <row r="16" spans="1:10" ht="12.75">
      <c r="A16" s="5"/>
      <c r="D16" s="6"/>
      <c r="E16" s="34"/>
      <c r="F16" s="8"/>
      <c r="G16" s="8"/>
      <c r="H16" s="10"/>
      <c r="I16" s="1"/>
      <c r="J16" s="1"/>
    </row>
    <row r="17" spans="1:10" ht="12.75">
      <c r="A17" s="5"/>
      <c r="B17" s="9"/>
      <c r="C17" s="33"/>
      <c r="D17" s="6"/>
      <c r="E17" s="34"/>
      <c r="F17" s="8"/>
      <c r="G17" s="8"/>
      <c r="H17" s="10"/>
      <c r="I17" s="6"/>
      <c r="J17" s="1"/>
    </row>
    <row r="18" spans="1:9" ht="12.75">
      <c r="A18" s="1"/>
      <c r="B18" s="108" t="s">
        <v>62</v>
      </c>
      <c r="C18" s="120" t="s">
        <v>122</v>
      </c>
      <c r="D18" s="5"/>
      <c r="E18" s="113" t="s">
        <v>101</v>
      </c>
      <c r="F18" s="8"/>
      <c r="G18" s="8"/>
      <c r="H18" s="10"/>
      <c r="I18" s="119" t="s">
        <v>121</v>
      </c>
    </row>
    <row r="19" spans="1:11" ht="12.75">
      <c r="A19" s="5"/>
      <c r="B19" s="35" t="str">
        <f>soupisky!$A$23</f>
        <v>SK Solnice A</v>
      </c>
      <c r="C19" s="128">
        <v>8</v>
      </c>
      <c r="D19" s="36">
        <f>SUM(0,soupisky!$L$23)</f>
        <v>4492</v>
      </c>
      <c r="E19" s="1"/>
      <c r="F19" s="1">
        <v>21</v>
      </c>
      <c r="G19" s="1">
        <v>11753</v>
      </c>
      <c r="H19" s="1"/>
      <c r="I19" s="8">
        <f aca="true" t="shared" si="0" ref="I19:J26">SUM(C19,F19)</f>
        <v>29</v>
      </c>
      <c r="J19" s="8">
        <f t="shared" si="0"/>
        <v>16245</v>
      </c>
      <c r="K19" s="130" t="s">
        <v>113</v>
      </c>
    </row>
    <row r="20" spans="1:11" ht="12.75">
      <c r="A20" s="5"/>
      <c r="B20" s="35" t="str">
        <f>soupisky!$A$15</f>
        <v>Sokol Dvůr Králové A</v>
      </c>
      <c r="C20" s="128">
        <v>7</v>
      </c>
      <c r="D20" s="36">
        <f>SUM(0,soupisky!$L$15)</f>
        <v>4157</v>
      </c>
      <c r="E20" s="1"/>
      <c r="F20" s="1">
        <v>19</v>
      </c>
      <c r="G20" s="1">
        <v>11473</v>
      </c>
      <c r="H20" s="1"/>
      <c r="I20" s="8">
        <f t="shared" si="0"/>
        <v>26</v>
      </c>
      <c r="J20" s="8">
        <f t="shared" si="0"/>
        <v>15630</v>
      </c>
      <c r="K20" s="130" t="s">
        <v>114</v>
      </c>
    </row>
    <row r="21" spans="1:11" ht="12.75">
      <c r="A21" s="5"/>
      <c r="B21" s="35" t="str">
        <f>soupisky!$A$7</f>
        <v>SK Nové město n. M</v>
      </c>
      <c r="C21" s="128">
        <v>6</v>
      </c>
      <c r="D21" s="36">
        <f>SUM(0,soupisky!$L$7)</f>
        <v>4154</v>
      </c>
      <c r="E21" s="1"/>
      <c r="F21" s="1">
        <v>17</v>
      </c>
      <c r="G21" s="1">
        <v>10222</v>
      </c>
      <c r="H21" s="1"/>
      <c r="I21" s="8">
        <f t="shared" si="0"/>
        <v>23</v>
      </c>
      <c r="J21" s="8">
        <f t="shared" si="0"/>
        <v>14376</v>
      </c>
      <c r="K21" s="130" t="s">
        <v>115</v>
      </c>
    </row>
    <row r="22" spans="1:11" ht="12.75">
      <c r="A22" s="5"/>
      <c r="B22" s="35" t="str">
        <f>soupisky!$A$31</f>
        <v>TJ SOKOL Jaroměř</v>
      </c>
      <c r="C22" s="128">
        <v>5</v>
      </c>
      <c r="D22" s="36">
        <f>SUM(0,soupisky!$L$31)</f>
        <v>2453</v>
      </c>
      <c r="E22" s="1"/>
      <c r="F22" s="114">
        <v>12</v>
      </c>
      <c r="G22" s="114">
        <v>6437</v>
      </c>
      <c r="H22" s="1"/>
      <c r="I22" s="8">
        <f t="shared" si="0"/>
        <v>17</v>
      </c>
      <c r="J22" s="8">
        <f t="shared" si="0"/>
        <v>8890</v>
      </c>
      <c r="K22" s="130" t="s">
        <v>116</v>
      </c>
    </row>
    <row r="23" spans="1:11" ht="12.75">
      <c r="A23" s="5"/>
      <c r="B23" s="35" t="str">
        <f>soupisky!$A$55</f>
        <v>SOKOL Dvůr Králové B</v>
      </c>
      <c r="C23" s="128">
        <v>2</v>
      </c>
      <c r="D23" s="36">
        <f>SUM(0,soupisky!$L$55)</f>
        <v>1692</v>
      </c>
      <c r="F23" s="114">
        <v>11</v>
      </c>
      <c r="G23" s="114">
        <v>6381</v>
      </c>
      <c r="I23" s="8">
        <f t="shared" si="0"/>
        <v>13</v>
      </c>
      <c r="J23" s="8">
        <f t="shared" si="0"/>
        <v>8073</v>
      </c>
      <c r="K23" s="130" t="s">
        <v>117</v>
      </c>
    </row>
    <row r="24" spans="1:11" ht="12.75">
      <c r="A24" s="5"/>
      <c r="B24" s="35" t="str">
        <f>soupisky!$A$63</f>
        <v>TJ Dobruška</v>
      </c>
      <c r="C24" s="128">
        <v>3</v>
      </c>
      <c r="D24" s="36">
        <f>SUM(0,soupisky!$L$63)</f>
        <v>2017</v>
      </c>
      <c r="F24" s="114">
        <v>7</v>
      </c>
      <c r="G24" s="114">
        <v>5591</v>
      </c>
      <c r="I24" s="8">
        <f t="shared" si="0"/>
        <v>10</v>
      </c>
      <c r="J24" s="8">
        <f t="shared" si="0"/>
        <v>7608</v>
      </c>
      <c r="K24" s="130" t="s">
        <v>118</v>
      </c>
    </row>
    <row r="25" spans="1:11" ht="12.75">
      <c r="A25" s="5"/>
      <c r="B25" s="35" t="str">
        <f>soupisky!$A$39</f>
        <v>SK Solnice B</v>
      </c>
      <c r="C25" s="128">
        <v>4</v>
      </c>
      <c r="D25" s="36">
        <f>SUM(0,soupisky!$L$39)</f>
        <v>2121</v>
      </c>
      <c r="F25" s="114">
        <v>4</v>
      </c>
      <c r="G25" s="114">
        <v>5365</v>
      </c>
      <c r="I25" s="8">
        <f t="shared" si="0"/>
        <v>8</v>
      </c>
      <c r="J25" s="8">
        <f t="shared" si="0"/>
        <v>7486</v>
      </c>
      <c r="K25" s="130" t="s">
        <v>119</v>
      </c>
    </row>
    <row r="26" spans="1:11" ht="12.75">
      <c r="A26" s="5"/>
      <c r="B26" s="35" t="str">
        <f>soupisky!$A$47</f>
        <v>SK Solnice C</v>
      </c>
      <c r="C26" s="128">
        <v>1</v>
      </c>
      <c r="D26" s="36">
        <f>SUM(0,soupisky!$L$47)</f>
        <v>1120</v>
      </c>
      <c r="F26" s="114">
        <v>1</v>
      </c>
      <c r="G26" s="114">
        <v>340</v>
      </c>
      <c r="I26" s="8">
        <f t="shared" si="0"/>
        <v>2</v>
      </c>
      <c r="J26" s="8">
        <f t="shared" si="0"/>
        <v>1460</v>
      </c>
      <c r="K26" s="130" t="s">
        <v>120</v>
      </c>
    </row>
    <row r="29" ht="12.75">
      <c r="B29" t="s">
        <v>123</v>
      </c>
    </row>
    <row r="30" spans="2:6" ht="12.75">
      <c r="B30" t="s">
        <v>124</v>
      </c>
      <c r="F30" t="s">
        <v>129</v>
      </c>
    </row>
    <row r="31" spans="2:7" ht="12.75">
      <c r="B31" t="s">
        <v>125</v>
      </c>
      <c r="G31" t="s">
        <v>128</v>
      </c>
    </row>
    <row r="32" spans="2:7" ht="12.75">
      <c r="B32" t="s">
        <v>126</v>
      </c>
      <c r="G32" t="s">
        <v>130</v>
      </c>
    </row>
    <row r="33" ht="12.75">
      <c r="B33" t="s">
        <v>127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F7" sqref="F7"/>
    </sheetView>
  </sheetViews>
  <sheetFormatPr defaultColWidth="9.00390625" defaultRowHeight="12.75"/>
  <cols>
    <col min="1" max="1" width="5.875" style="14" customWidth="1"/>
    <col min="2" max="2" width="17.375" style="14" customWidth="1"/>
    <col min="3" max="3" width="4.75390625" style="14" customWidth="1"/>
    <col min="4" max="4" width="26.75390625" style="14" customWidth="1"/>
    <col min="5" max="5" width="6.00390625" style="14" customWidth="1"/>
    <col min="6" max="6" width="9.125" style="14" customWidth="1"/>
    <col min="7" max="7" width="6.375" style="14" customWidth="1"/>
    <col min="8" max="8" width="8.25390625" style="14" customWidth="1"/>
    <col min="9" max="16384" width="9.125" style="14" customWidth="1"/>
  </cols>
  <sheetData>
    <row r="1" ht="12" thickBot="1">
      <c r="A1" s="14" t="s">
        <v>54</v>
      </c>
    </row>
    <row r="2" spans="1:8" ht="11.25">
      <c r="A2" s="13" t="s">
        <v>22</v>
      </c>
      <c r="B2" s="13"/>
      <c r="C2" s="30" t="str">
        <f>soupisky!$A$1</f>
        <v>KRAJSKÝ PŘEBOR DRUŽSTEV MLADŠÍHO ŽACTVA II.TŘÍDY    </v>
      </c>
      <c r="D2" s="13"/>
      <c r="E2" s="13"/>
      <c r="H2" s="57" t="s">
        <v>4</v>
      </c>
    </row>
    <row r="3" spans="1:8" ht="11.25">
      <c r="A3" s="13" t="s">
        <v>23</v>
      </c>
      <c r="C3" s="30" t="str">
        <f>soupisky!$B$2</f>
        <v>SOLNICE</v>
      </c>
      <c r="D3" s="13"/>
      <c r="E3" s="13" t="s">
        <v>3</v>
      </c>
      <c r="F3" s="58">
        <f>soupisky!$E$2</f>
        <v>38974</v>
      </c>
      <c r="H3" s="59" t="s">
        <v>5</v>
      </c>
    </row>
    <row r="4" spans="4:8" ht="11.25">
      <c r="D4" s="14" t="s">
        <v>24</v>
      </c>
      <c r="H4" s="59"/>
    </row>
    <row r="5" spans="2:8" ht="12" thickBot="1">
      <c r="B5" s="13" t="s">
        <v>1</v>
      </c>
      <c r="D5" s="13" t="s">
        <v>25</v>
      </c>
      <c r="E5" s="30" t="str">
        <f>soupisky!$C$4</f>
        <v>MLADŠÍ ŽÁKYNĚ</v>
      </c>
      <c r="H5" s="59"/>
    </row>
    <row r="6" spans="1:8" ht="23.25" thickBot="1">
      <c r="A6" s="60" t="s">
        <v>6</v>
      </c>
      <c r="B6" s="61" t="s">
        <v>7</v>
      </c>
      <c r="C6" s="62" t="s">
        <v>8</v>
      </c>
      <c r="D6" s="62" t="s">
        <v>9</v>
      </c>
      <c r="E6" s="61" t="s">
        <v>10</v>
      </c>
      <c r="F6" s="63" t="s">
        <v>11</v>
      </c>
      <c r="G6" s="63" t="s">
        <v>12</v>
      </c>
      <c r="H6" s="64" t="s">
        <v>13</v>
      </c>
    </row>
    <row r="7" spans="1:16" ht="15" customHeight="1">
      <c r="A7" s="65"/>
      <c r="B7" s="29" t="str">
        <f>soupisky!$A$66</f>
        <v>Bašová Vanesa</v>
      </c>
      <c r="C7" s="29">
        <f>soupisky!$B$66</f>
        <v>97</v>
      </c>
      <c r="D7" s="29" t="str">
        <f>soupisky!$A$63</f>
        <v>TJ Dobruška</v>
      </c>
      <c r="E7" s="115"/>
      <c r="F7" s="68"/>
      <c r="G7" s="65"/>
      <c r="H7" s="65"/>
      <c r="J7" s="74"/>
      <c r="K7" s="16"/>
      <c r="L7" s="16"/>
      <c r="M7" s="16"/>
      <c r="N7" s="16"/>
      <c r="O7" s="16"/>
      <c r="P7" s="16"/>
    </row>
    <row r="8" spans="1:16" ht="15" customHeight="1">
      <c r="A8" s="69"/>
      <c r="B8" s="29" t="str">
        <f>soupisky!$A$65</f>
        <v>Bašová Magda</v>
      </c>
      <c r="C8" s="29">
        <f>soupisky!$B$65</f>
        <v>97</v>
      </c>
      <c r="D8" s="29" t="str">
        <f>soupisky!$A$63</f>
        <v>TJ Dobruška</v>
      </c>
      <c r="E8" s="70"/>
      <c r="F8" s="71"/>
      <c r="G8" s="66"/>
      <c r="H8" s="66"/>
      <c r="J8" s="74"/>
      <c r="K8" s="16"/>
      <c r="L8" s="16"/>
      <c r="M8" s="16"/>
      <c r="N8" s="16"/>
      <c r="O8" s="16"/>
      <c r="P8" s="16"/>
    </row>
    <row r="9" spans="1:8" ht="15" customHeight="1">
      <c r="A9" s="69"/>
      <c r="B9" s="29" t="str">
        <f>soupisky!$A$8</f>
        <v>Broumová Michaela</v>
      </c>
      <c r="C9" s="29">
        <f>soupisky!$B$8</f>
        <v>95</v>
      </c>
      <c r="D9" s="29" t="str">
        <f>soupisky!$A$7</f>
        <v>SK Nové město n. M</v>
      </c>
      <c r="E9" s="97"/>
      <c r="F9" s="71"/>
      <c r="G9" s="66"/>
      <c r="H9" s="66"/>
    </row>
    <row r="10" spans="1:16" ht="15" customHeight="1">
      <c r="A10" s="69"/>
      <c r="B10" s="29" t="str">
        <f>soupisky!$A$48</f>
        <v>Fohlová Denisa</v>
      </c>
      <c r="C10" s="29">
        <f>soupisky!$B$48</f>
        <v>98</v>
      </c>
      <c r="D10" s="29" t="str">
        <f>soupisky!$A$47</f>
        <v>SK Solnice C</v>
      </c>
      <c r="E10" s="70"/>
      <c r="F10" s="71"/>
      <c r="G10" s="66"/>
      <c r="H10" s="66"/>
      <c r="J10" s="16"/>
      <c r="K10" s="16"/>
      <c r="L10" s="16"/>
      <c r="M10" s="16"/>
      <c r="N10" s="16"/>
      <c r="O10" s="16"/>
      <c r="P10" s="16"/>
    </row>
    <row r="11" spans="1:8" ht="15" customHeight="1">
      <c r="A11" s="69"/>
      <c r="B11" s="29" t="str">
        <f>soupisky!$A$32</f>
        <v>Freislebenová Anna</v>
      </c>
      <c r="C11" s="29">
        <f>soupisky!$B$32</f>
        <v>95</v>
      </c>
      <c r="D11" s="29" t="str">
        <f>soupisky!$A$31</f>
        <v>TJ SOKOL Jaroměř</v>
      </c>
      <c r="E11" s="70"/>
      <c r="F11" s="112"/>
      <c r="G11" s="66"/>
      <c r="H11" s="66"/>
    </row>
    <row r="12" spans="1:9" ht="15" customHeight="1">
      <c r="A12" s="69"/>
      <c r="B12" s="29" t="str">
        <f>soupisky!$A$40</f>
        <v>Holiková Kristýna</v>
      </c>
      <c r="C12" s="29">
        <f>soupisky!$B$40</f>
        <v>96</v>
      </c>
      <c r="D12" s="29" t="str">
        <f>soupisky!$A$39</f>
        <v>SK Solnice B</v>
      </c>
      <c r="E12" s="70"/>
      <c r="F12" s="71"/>
      <c r="G12" s="66"/>
      <c r="H12" s="66"/>
      <c r="I12" s="16"/>
    </row>
    <row r="13" spans="1:9" ht="15" customHeight="1">
      <c r="A13" s="69"/>
      <c r="B13" s="29" t="str">
        <f>soupisky!$A$58</f>
        <v>Házová Michaela</v>
      </c>
      <c r="C13" s="29">
        <f>soupisky!$B$58</f>
        <v>96</v>
      </c>
      <c r="D13" s="29" t="str">
        <f>soupisky!$A$55</f>
        <v>SOKOL Dvůr Králové B</v>
      </c>
      <c r="E13" s="70"/>
      <c r="F13" s="71"/>
      <c r="G13" s="66"/>
      <c r="H13" s="66"/>
      <c r="I13" s="16"/>
    </row>
    <row r="14" spans="1:8" ht="15" customHeight="1">
      <c r="A14" s="69"/>
      <c r="B14" s="29" t="str">
        <f>soupisky!$A$13</f>
        <v>Wittichvá Barbora</v>
      </c>
      <c r="C14" s="29">
        <f>soupisky!$B$13</f>
        <v>96</v>
      </c>
      <c r="D14" s="29" t="str">
        <f>soupisky!$A$7</f>
        <v>SK Nové město n. M</v>
      </c>
      <c r="E14" s="70"/>
      <c r="F14" s="71"/>
      <c r="G14" s="66"/>
      <c r="H14" s="66"/>
    </row>
    <row r="15" spans="1:9" ht="15" customHeight="1">
      <c r="A15" s="69"/>
      <c r="B15" s="29" t="str">
        <f>soupisky!$A$42</f>
        <v>Hanusová Denisa</v>
      </c>
      <c r="C15" s="29">
        <f>soupisky!$B$42</f>
        <v>95</v>
      </c>
      <c r="D15" s="29" t="str">
        <f>soupisky!$A$39</f>
        <v>SK Solnice B</v>
      </c>
      <c r="E15" s="70"/>
      <c r="F15" s="71"/>
      <c r="G15" s="66"/>
      <c r="H15" s="66"/>
      <c r="I15" s="16"/>
    </row>
    <row r="16" spans="1:8" ht="15" customHeight="1">
      <c r="A16" s="69"/>
      <c r="B16" s="29" t="str">
        <f>soupisky!$A$34</f>
        <v>Horáčková Zdeňka</v>
      </c>
      <c r="C16" s="29">
        <f>soupisky!$B$34</f>
        <v>96</v>
      </c>
      <c r="D16" s="29" t="str">
        <f>soupisky!$A$31</f>
        <v>TJ SOKOL Jaroměř</v>
      </c>
      <c r="E16" s="70"/>
      <c r="F16" s="112"/>
      <c r="G16" s="66"/>
      <c r="H16" s="66"/>
    </row>
    <row r="17" spans="1:8" ht="15" customHeight="1">
      <c r="A17" s="69"/>
      <c r="B17" s="29" t="str">
        <f>soupisky!$A$18</f>
        <v>Hysková Dominika</v>
      </c>
      <c r="C17" s="29">
        <f>soupisky!$B$18</f>
        <v>97</v>
      </c>
      <c r="D17" s="29" t="str">
        <f>soupisky!$A$15</f>
        <v>Sokol Dvůr Králové A</v>
      </c>
      <c r="E17" s="70"/>
      <c r="F17" s="71"/>
      <c r="G17" s="66"/>
      <c r="H17" s="66"/>
    </row>
    <row r="18" spans="1:8" ht="15" customHeight="1">
      <c r="A18" s="69"/>
      <c r="B18" s="29" t="str">
        <f>soupisky!$A$20</f>
        <v>Rufferová Alena</v>
      </c>
      <c r="C18" s="29">
        <f>soupisky!$B$20</f>
        <v>95</v>
      </c>
      <c r="D18" s="29" t="str">
        <f>soupisky!$A$15</f>
        <v>Sokol Dvůr Králové A</v>
      </c>
      <c r="E18" s="70"/>
      <c r="F18" s="71"/>
      <c r="G18" s="66"/>
      <c r="H18" s="66"/>
    </row>
    <row r="19" spans="1:16" ht="15" customHeight="1">
      <c r="A19" s="72"/>
      <c r="B19" s="29" t="str">
        <f>soupisky!$A$45</f>
        <v>závodnik 4</v>
      </c>
      <c r="C19" s="29">
        <f>soupisky!$B$45</f>
        <v>95</v>
      </c>
      <c r="D19" s="29" t="str">
        <f>soupisky!$A$39</f>
        <v>SK Solnice B</v>
      </c>
      <c r="E19" s="73"/>
      <c r="F19" s="68"/>
      <c r="G19" s="65"/>
      <c r="H19" s="65"/>
      <c r="J19" s="16"/>
      <c r="K19" s="16"/>
      <c r="L19" s="16"/>
      <c r="M19" s="16"/>
      <c r="N19" s="16"/>
      <c r="O19" s="16"/>
      <c r="P19" s="16"/>
    </row>
    <row r="20" spans="1:16" ht="15" customHeight="1">
      <c r="A20" s="69"/>
      <c r="B20" s="29" t="str">
        <f>soupisky!$A$50</f>
        <v>Pohlová Leona</v>
      </c>
      <c r="C20" s="29">
        <f>soupisky!$B$50</f>
        <v>97</v>
      </c>
      <c r="D20" s="29" t="str">
        <f>soupisky!$A$47</f>
        <v>SK Solnice C</v>
      </c>
      <c r="E20" s="70"/>
      <c r="F20" s="71"/>
      <c r="G20" s="66"/>
      <c r="H20" s="66"/>
      <c r="J20" s="16"/>
      <c r="K20" s="16"/>
      <c r="L20" s="16"/>
      <c r="M20" s="16"/>
      <c r="N20" s="16"/>
      <c r="O20" s="16"/>
      <c r="P20" s="16"/>
    </row>
    <row r="21" spans="1:8" ht="15" customHeight="1">
      <c r="A21" s="69"/>
      <c r="B21" s="29" t="str">
        <f>soupisky!$A$25</f>
        <v>Štěpánová Veronika</v>
      </c>
      <c r="C21" s="29">
        <f>soupisky!$B$25</f>
        <v>95</v>
      </c>
      <c r="D21" s="29" t="str">
        <f>soupisky!$A$23</f>
        <v>SK Solnice A</v>
      </c>
      <c r="E21" s="70"/>
      <c r="F21" s="71"/>
      <c r="G21" s="66"/>
      <c r="H21" s="66"/>
    </row>
    <row r="22" spans="1:16" ht="15" customHeight="1">
      <c r="A22" s="69"/>
      <c r="B22" s="29" t="str">
        <f>soupisky!$A$44</f>
        <v>Chorvátová Lenka</v>
      </c>
      <c r="C22" s="29">
        <f>soupisky!$B$44</f>
        <v>97</v>
      </c>
      <c r="D22" s="29" t="str">
        <f>soupisky!$A$39</f>
        <v>SK Solnice B</v>
      </c>
      <c r="E22" s="70"/>
      <c r="F22" s="71"/>
      <c r="G22" s="66"/>
      <c r="H22" s="66"/>
      <c r="J22" s="16"/>
      <c r="K22" s="16"/>
      <c r="L22" s="16"/>
      <c r="M22" s="16"/>
      <c r="N22" s="16"/>
      <c r="O22" s="16"/>
      <c r="P22" s="16"/>
    </row>
    <row r="23" spans="1:8" ht="15" customHeight="1">
      <c r="A23" s="69"/>
      <c r="B23" s="29" t="str">
        <f>soupisky!$A$16</f>
        <v>Malá Kristýna</v>
      </c>
      <c r="C23" s="29">
        <f>soupisky!$B$16</f>
        <v>95</v>
      </c>
      <c r="D23" s="29" t="str">
        <f>soupisky!$A$15</f>
        <v>Sokol Dvůr Králové A</v>
      </c>
      <c r="E23" s="70"/>
      <c r="F23" s="71"/>
      <c r="G23" s="66"/>
      <c r="H23" s="66"/>
    </row>
    <row r="24" spans="1:9" ht="15" customHeight="1">
      <c r="A24" s="69"/>
      <c r="B24" s="29" t="str">
        <f>soupisky!$A$56</f>
        <v>Vítková Zuzana</v>
      </c>
      <c r="C24" s="29">
        <f>soupisky!$B$56</f>
        <v>97</v>
      </c>
      <c r="D24" s="29" t="str">
        <f>soupisky!$A$55</f>
        <v>SOKOL Dvůr Králové B</v>
      </c>
      <c r="E24" s="70"/>
      <c r="F24" s="71"/>
      <c r="G24" s="66"/>
      <c r="H24" s="66"/>
      <c r="I24" s="16"/>
    </row>
    <row r="25" spans="1:8" ht="15" customHeight="1">
      <c r="A25" s="69"/>
      <c r="B25" s="29" t="str">
        <f>soupisky!$A$29</f>
        <v>Netíková Tereza </v>
      </c>
      <c r="C25" s="29">
        <f>soupisky!$B$29</f>
        <v>95</v>
      </c>
      <c r="D25" s="29" t="str">
        <f>soupisky!$A$23</f>
        <v>SK Solnice A</v>
      </c>
      <c r="E25" s="70"/>
      <c r="F25" s="71"/>
      <c r="G25" s="66"/>
      <c r="H25" s="66"/>
    </row>
    <row r="26" spans="1:8" ht="15" customHeight="1">
      <c r="A26" s="69"/>
      <c r="B26" s="29" t="str">
        <f>soupisky!$A$33</f>
        <v>Nováková Petra</v>
      </c>
      <c r="C26" s="29">
        <f>soupisky!$B$33</f>
        <v>95</v>
      </c>
      <c r="D26" s="29" t="str">
        <f>soupisky!$A$31</f>
        <v>TJ SOKOL Jaroměř</v>
      </c>
      <c r="E26" s="70"/>
      <c r="F26" s="112"/>
      <c r="G26" s="66"/>
      <c r="H26" s="66"/>
    </row>
    <row r="27" spans="1:9" ht="15" customHeight="1">
      <c r="A27" s="69"/>
      <c r="B27" s="29" t="str">
        <f>soupisky!$A$41</f>
        <v>Panenková Michaela</v>
      </c>
      <c r="C27" s="29">
        <f>soupisky!$B$41</f>
        <v>96</v>
      </c>
      <c r="D27" s="29" t="str">
        <f>soupisky!$A$39</f>
        <v>SK Solnice B</v>
      </c>
      <c r="E27" s="70"/>
      <c r="F27" s="71"/>
      <c r="G27" s="66"/>
      <c r="H27" s="66"/>
      <c r="I27" s="16"/>
    </row>
    <row r="28" spans="1:8" ht="15" customHeight="1">
      <c r="A28" s="69"/>
      <c r="B28" s="29" t="str">
        <f>soupisky!$A$24</f>
        <v>Peterková Pavlína</v>
      </c>
      <c r="C28" s="29">
        <f>soupisky!$B$24</f>
        <v>96</v>
      </c>
      <c r="D28" s="29" t="str">
        <f>soupisky!$A$23</f>
        <v>SK Solnice A</v>
      </c>
      <c r="E28" s="70"/>
      <c r="F28" s="71"/>
      <c r="G28" s="66"/>
      <c r="H28" s="66"/>
    </row>
    <row r="29" spans="1:8" ht="15" customHeight="1">
      <c r="A29" s="69"/>
      <c r="B29" s="29" t="str">
        <f>soupisky!$A$28</f>
        <v>Šremrová Vendula</v>
      </c>
      <c r="C29" s="29">
        <f>soupisky!$B$28</f>
        <v>96</v>
      </c>
      <c r="D29" s="29" t="str">
        <f>soupisky!$A$23</f>
        <v>SK Solnice A</v>
      </c>
      <c r="E29" s="70"/>
      <c r="F29" s="71"/>
      <c r="G29" s="66"/>
      <c r="H29" s="66"/>
    </row>
    <row r="30" spans="1:16" ht="15" customHeight="1">
      <c r="A30" s="69"/>
      <c r="B30" s="29" t="str">
        <f>soupisky!$A$49</f>
        <v>Kulhánková Iva</v>
      </c>
      <c r="C30" s="29">
        <f>soupisky!$B$49</f>
        <v>97</v>
      </c>
      <c r="D30" s="29" t="str">
        <f>soupisky!$A$47</f>
        <v>SK Solnice C</v>
      </c>
      <c r="E30" s="70"/>
      <c r="F30" s="111"/>
      <c r="G30" s="66"/>
      <c r="H30" s="66"/>
      <c r="J30" s="16"/>
      <c r="K30" s="16"/>
      <c r="L30" s="16"/>
      <c r="M30" s="16"/>
      <c r="N30" s="16"/>
      <c r="O30" s="16"/>
      <c r="P30" s="16"/>
    </row>
    <row r="31" spans="1:8" ht="15" customHeight="1">
      <c r="A31" s="69"/>
      <c r="B31" s="29" t="str">
        <f>soupisky!$A$9</f>
        <v>Rousková Eva</v>
      </c>
      <c r="C31" s="29">
        <f>soupisky!$B$9</f>
        <v>95</v>
      </c>
      <c r="D31" s="29" t="str">
        <f>soupisky!$A$7</f>
        <v>SK Nové město n. M</v>
      </c>
      <c r="E31" s="70"/>
      <c r="F31" s="71"/>
      <c r="G31" s="66"/>
      <c r="H31" s="66"/>
    </row>
    <row r="32" spans="1:8" ht="15" customHeight="1">
      <c r="A32" s="69"/>
      <c r="B32" s="29" t="str">
        <f>soupisky!$A$19</f>
        <v>Chaloupková Karolína</v>
      </c>
      <c r="C32" s="29">
        <f>soupisky!$B$19</f>
        <v>96</v>
      </c>
      <c r="D32" s="29" t="str">
        <f>soupisky!$A$15</f>
        <v>Sokol Dvůr Králové A</v>
      </c>
      <c r="E32" s="70"/>
      <c r="F32" s="71"/>
      <c r="G32" s="66"/>
      <c r="H32" s="66"/>
    </row>
    <row r="33" spans="1:8" ht="15" customHeight="1">
      <c r="A33" s="69"/>
      <c r="B33" s="29" t="str">
        <f>soupisky!$A$17</f>
        <v>Rutrlová Anna</v>
      </c>
      <c r="C33" s="29">
        <f>soupisky!$B$17</f>
        <v>95</v>
      </c>
      <c r="D33" s="29" t="str">
        <f>soupisky!$A$15</f>
        <v>Sokol Dvůr Králové A</v>
      </c>
      <c r="E33" s="70"/>
      <c r="F33" s="71"/>
      <c r="G33" s="66"/>
      <c r="H33" s="66"/>
    </row>
    <row r="34" spans="1:8" ht="15" customHeight="1">
      <c r="A34" s="69"/>
      <c r="B34" s="29" t="str">
        <f>soupisky!$A$27</f>
        <v>Peterová Soňa</v>
      </c>
      <c r="C34" s="29">
        <f>soupisky!$B$27</f>
        <v>95</v>
      </c>
      <c r="D34" s="29" t="str">
        <f>soupisky!$A$23</f>
        <v>SK Solnice A</v>
      </c>
      <c r="E34" s="70"/>
      <c r="F34" s="71"/>
      <c r="G34" s="66"/>
      <c r="H34" s="66"/>
    </row>
    <row r="35" spans="1:8" ht="15" customHeight="1">
      <c r="A35" s="69"/>
      <c r="B35" s="29" t="str">
        <f>soupisky!$A$10</f>
        <v>Škaldová Lucie</v>
      </c>
      <c r="C35" s="29">
        <f>soupisky!$B$10</f>
        <v>96</v>
      </c>
      <c r="D35" s="29" t="str">
        <f>soupisky!$A$7</f>
        <v>SK Nové město n. M</v>
      </c>
      <c r="E35" s="70"/>
      <c r="F35" s="71"/>
      <c r="G35" s="66"/>
      <c r="H35" s="66"/>
    </row>
    <row r="36" spans="1:8" ht="15" customHeight="1">
      <c r="A36" s="69"/>
      <c r="B36" s="29" t="str">
        <f>soupisky!$A$35</f>
        <v>Štaffová Marie</v>
      </c>
      <c r="C36" s="29">
        <f>soupisky!$B$35</f>
        <v>95</v>
      </c>
      <c r="D36" s="29" t="str">
        <f>soupisky!$A$31</f>
        <v>TJ SOKOL Jaroměř</v>
      </c>
      <c r="E36" s="70"/>
      <c r="F36" s="112"/>
      <c r="G36" s="66"/>
      <c r="H36" s="66"/>
    </row>
    <row r="37" spans="1:8" ht="15" customHeight="1">
      <c r="A37" s="66"/>
      <c r="B37" s="29" t="str">
        <f>soupisky!$A$26</f>
        <v>Kulštejnová Tereza</v>
      </c>
      <c r="C37" s="29">
        <f>soupisky!$B$26</f>
        <v>95</v>
      </c>
      <c r="D37" s="29" t="str">
        <f>soupisky!$A$23</f>
        <v>SK Solnice A</v>
      </c>
      <c r="E37" s="67"/>
      <c r="F37" s="71"/>
      <c r="G37" s="66"/>
      <c r="H37" s="66"/>
    </row>
    <row r="38" spans="1:16" ht="15" customHeight="1">
      <c r="A38" s="16"/>
      <c r="B38" s="29" t="str">
        <f>soupisky!$A$64</f>
        <v>Tomaščínová Adriana</v>
      </c>
      <c r="C38" s="29">
        <f>soupisky!$B$64</f>
        <v>95</v>
      </c>
      <c r="D38" s="29" t="str">
        <f>soupisky!$A$63</f>
        <v>TJ Dobruška</v>
      </c>
      <c r="E38" s="70"/>
      <c r="F38" s="71"/>
      <c r="G38" s="66"/>
      <c r="H38" s="66"/>
      <c r="J38" s="74"/>
      <c r="K38" s="16"/>
      <c r="L38" s="16"/>
      <c r="M38" s="16"/>
      <c r="N38" s="16"/>
      <c r="O38" s="16"/>
      <c r="P38" s="16"/>
    </row>
    <row r="39" spans="1:9" ht="15" customHeight="1">
      <c r="A39" s="66"/>
      <c r="B39" s="29" t="str">
        <f>soupisky!$A$57</f>
        <v>Nápravníková Lucie</v>
      </c>
      <c r="C39" s="29">
        <f>soupisky!$B$57</f>
        <v>96</v>
      </c>
      <c r="D39" s="29" t="str">
        <f>soupisky!$A$55</f>
        <v>SOKOL Dvůr Králové B</v>
      </c>
      <c r="E39" s="70"/>
      <c r="F39" s="71"/>
      <c r="G39" s="66"/>
      <c r="H39" s="66"/>
      <c r="I39" s="16"/>
    </row>
    <row r="40" spans="1:8" ht="15" customHeight="1">
      <c r="A40" s="66"/>
      <c r="B40" s="29" t="str">
        <f>soupisky!$A$12</f>
        <v>Herzigova Anna</v>
      </c>
      <c r="C40" s="29">
        <f>soupisky!$B$12</f>
        <v>96</v>
      </c>
      <c r="D40" s="29" t="str">
        <f>soupisky!$A$7</f>
        <v>SK Nové město n. M</v>
      </c>
      <c r="E40" s="70"/>
      <c r="F40" s="71"/>
      <c r="G40" s="66"/>
      <c r="H40" s="66"/>
    </row>
    <row r="41" spans="1:8" ht="15" customHeight="1">
      <c r="A41" s="66"/>
      <c r="B41" s="29" t="str">
        <f>soupisky!$A$11</f>
        <v>Vobornikova Iveta</v>
      </c>
      <c r="C41" s="29">
        <f>soupisky!$B$11</f>
        <v>96</v>
      </c>
      <c r="D41" s="29" t="str">
        <f>soupisky!$A$7</f>
        <v>SK Nové město n. M</v>
      </c>
      <c r="E41" s="70"/>
      <c r="F41" s="71"/>
      <c r="G41" s="66"/>
      <c r="H41" s="66"/>
    </row>
    <row r="42" spans="1:16" ht="15" customHeight="1">
      <c r="A42" s="66"/>
      <c r="B42" s="29" t="str">
        <f>soupisky!$A$51</f>
        <v>Zajíčková Pavlína</v>
      </c>
      <c r="C42" s="29">
        <f>soupisky!$B$51</f>
        <v>99</v>
      </c>
      <c r="D42" s="29" t="str">
        <f>soupisky!$A$47</f>
        <v>SK Solnice C</v>
      </c>
      <c r="E42" s="70"/>
      <c r="F42" s="71"/>
      <c r="G42" s="66"/>
      <c r="H42" s="66"/>
      <c r="J42" s="16"/>
      <c r="K42" s="16"/>
      <c r="L42" s="16"/>
      <c r="M42" s="16"/>
      <c r="N42" s="16"/>
      <c r="O42" s="16"/>
      <c r="P42" s="16"/>
    </row>
    <row r="43" spans="1:16" ht="15" customHeight="1">
      <c r="A43" s="66"/>
      <c r="E43" s="70"/>
      <c r="F43" s="71"/>
      <c r="G43" s="66"/>
      <c r="H43" s="66"/>
      <c r="J43" s="74"/>
      <c r="K43" s="16"/>
      <c r="L43" s="16"/>
      <c r="M43" s="16"/>
      <c r="N43" s="16"/>
      <c r="O43" s="16"/>
      <c r="P43" s="16"/>
    </row>
    <row r="44" spans="1:16" ht="15" customHeight="1">
      <c r="A44" s="16"/>
      <c r="B44" s="39"/>
      <c r="C44" s="39"/>
      <c r="D44" s="39"/>
      <c r="E44" s="75"/>
      <c r="F44" s="76"/>
      <c r="G44" s="16"/>
      <c r="H44" s="16"/>
      <c r="J44" s="39"/>
      <c r="K44" s="39"/>
      <c r="L44" s="39"/>
      <c r="M44" s="75"/>
      <c r="N44" s="76"/>
      <c r="O44" s="16"/>
      <c r="P44" s="16"/>
    </row>
    <row r="45" spans="10:16" ht="11.25">
      <c r="J45" s="39"/>
      <c r="K45" s="39"/>
      <c r="L45" s="39"/>
      <c r="M45" s="75"/>
      <c r="N45" s="76"/>
      <c r="O45" s="16"/>
      <c r="P45" s="16"/>
    </row>
    <row r="46" spans="3:16" ht="11.25">
      <c r="C46" s="14" t="s">
        <v>14</v>
      </c>
      <c r="J46" s="39"/>
      <c r="K46" s="39"/>
      <c r="L46" s="39"/>
      <c r="M46" s="75"/>
      <c r="N46" s="76"/>
      <c r="O46" s="16"/>
      <c r="P46" s="16"/>
    </row>
    <row r="47" ht="11.25">
      <c r="C47" s="14" t="s">
        <v>15</v>
      </c>
    </row>
    <row r="49" ht="11.25">
      <c r="B49" s="14" t="s">
        <v>16</v>
      </c>
    </row>
    <row r="51" spans="2:6" ht="11.25">
      <c r="B51" s="77" t="s">
        <v>17</v>
      </c>
      <c r="C51" s="78"/>
      <c r="D51" s="77" t="s">
        <v>18</v>
      </c>
      <c r="E51" s="79"/>
      <c r="F51" s="78"/>
    </row>
    <row r="52" spans="2:6" ht="11.25">
      <c r="B52" s="80" t="s">
        <v>19</v>
      </c>
      <c r="C52" s="81"/>
      <c r="D52" s="80" t="s">
        <v>20</v>
      </c>
      <c r="E52" s="16"/>
      <c r="F52" s="81"/>
    </row>
    <row r="53" spans="2:6" ht="11.25">
      <c r="B53" s="72"/>
      <c r="C53" s="82"/>
      <c r="D53" s="72" t="s">
        <v>21</v>
      </c>
      <c r="E53" s="83"/>
      <c r="F53" s="82"/>
    </row>
  </sheetData>
  <printOptions/>
  <pageMargins left="0.75" right="0.75" top="1" bottom="1" header="0.4921259845" footer="0.4921259845"/>
  <pageSetup fitToHeight="1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:H53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4.25390625" style="0" customWidth="1"/>
    <col min="4" max="4" width="24.75390625" style="0" customWidth="1"/>
    <col min="5" max="5" width="5.375" style="0" customWidth="1"/>
    <col min="6" max="6" width="10.75390625" style="0" customWidth="1"/>
    <col min="7" max="7" width="6.00390625" style="0" customWidth="1"/>
    <col min="8" max="8" width="8.125" style="0" customWidth="1"/>
  </cols>
  <sheetData>
    <row r="1" s="14" customFormat="1" ht="12" thickBot="1">
      <c r="A1" s="14" t="s">
        <v>54</v>
      </c>
    </row>
    <row r="2" spans="1:8" s="14" customFormat="1" ht="11.25">
      <c r="A2" s="13" t="s">
        <v>22</v>
      </c>
      <c r="B2" s="13"/>
      <c r="C2" s="30" t="str">
        <f>soupisky!$A$1</f>
        <v>KRAJSKÝ PŘEBOR DRUŽSTEV MLADŠÍHO ŽACTVA II.TŘÍDY    </v>
      </c>
      <c r="D2" s="13"/>
      <c r="E2" s="13"/>
      <c r="H2" s="57" t="s">
        <v>4</v>
      </c>
    </row>
    <row r="3" spans="1:8" s="14" customFormat="1" ht="11.25">
      <c r="A3" s="13" t="s">
        <v>23</v>
      </c>
      <c r="C3" s="30" t="str">
        <f>soupisky!$B$2</f>
        <v>SOLNICE</v>
      </c>
      <c r="D3" s="13"/>
      <c r="E3" s="13" t="s">
        <v>3</v>
      </c>
      <c r="F3" s="58">
        <f>soupisky!$E$2</f>
        <v>38974</v>
      </c>
      <c r="H3" s="59" t="s">
        <v>5</v>
      </c>
    </row>
    <row r="4" spans="4:8" s="14" customFormat="1" ht="11.25">
      <c r="D4" s="14" t="s">
        <v>24</v>
      </c>
      <c r="H4" s="59"/>
    </row>
    <row r="5" spans="2:8" s="14" customFormat="1" ht="12" thickBot="1">
      <c r="B5" s="13" t="s">
        <v>56</v>
      </c>
      <c r="D5" s="13" t="s">
        <v>25</v>
      </c>
      <c r="E5" s="30" t="str">
        <f>soupisky!$C$4</f>
        <v>MLADŠÍ ŽÁKYNĚ</v>
      </c>
      <c r="H5" s="59"/>
    </row>
    <row r="6" spans="1:8" s="14" customFormat="1" ht="23.25" thickBot="1">
      <c r="A6" s="60" t="s">
        <v>39</v>
      </c>
      <c r="B6" s="61" t="s">
        <v>7</v>
      </c>
      <c r="C6" s="62" t="s">
        <v>8</v>
      </c>
      <c r="D6" s="62" t="s">
        <v>9</v>
      </c>
      <c r="E6" s="61" t="s">
        <v>10</v>
      </c>
      <c r="F6" s="63" t="s">
        <v>11</v>
      </c>
      <c r="G6" s="63" t="s">
        <v>12</v>
      </c>
      <c r="H6" s="64" t="s">
        <v>13</v>
      </c>
    </row>
    <row r="7" spans="1:8" s="14" customFormat="1" ht="15" customHeight="1">
      <c r="A7" s="65"/>
      <c r="B7" s="29" t="str">
        <f>soupisky!$A$8</f>
        <v>Broumová Michaela</v>
      </c>
      <c r="C7" s="29">
        <f>soupisky!$B$8</f>
        <v>95</v>
      </c>
      <c r="D7" s="29" t="str">
        <f>soupisky!$A$7</f>
        <v>SK Nové město n. M</v>
      </c>
      <c r="E7" s="65"/>
      <c r="F7" s="68"/>
      <c r="G7" s="65"/>
      <c r="H7" s="65"/>
    </row>
    <row r="8" spans="1:8" s="14" customFormat="1" ht="15" customHeight="1">
      <c r="A8" s="69"/>
      <c r="B8" s="29" t="str">
        <f>soupisky!$A$9</f>
        <v>Rousková Eva</v>
      </c>
      <c r="C8" s="29">
        <f>soupisky!$B$9</f>
        <v>95</v>
      </c>
      <c r="D8" s="29" t="str">
        <f>soupisky!$A$7</f>
        <v>SK Nové město n. M</v>
      </c>
      <c r="E8" s="70"/>
      <c r="F8" s="71"/>
      <c r="G8" s="66"/>
      <c r="H8" s="66"/>
    </row>
    <row r="9" spans="1:8" s="14" customFormat="1" ht="15" customHeight="1">
      <c r="A9" s="69"/>
      <c r="B9" s="29" t="str">
        <f>soupisky!$A$10</f>
        <v>Škaldová Lucie</v>
      </c>
      <c r="C9" s="29">
        <f>soupisky!$B$10</f>
        <v>96</v>
      </c>
      <c r="D9" s="29" t="str">
        <f>soupisky!$A$7</f>
        <v>SK Nové město n. M</v>
      </c>
      <c r="E9" s="70"/>
      <c r="F9" s="71"/>
      <c r="G9" s="66"/>
      <c r="H9" s="66"/>
    </row>
    <row r="10" spans="1:8" s="14" customFormat="1" ht="15" customHeight="1">
      <c r="A10" s="69"/>
      <c r="B10" s="29" t="str">
        <f>soupisky!$A$11</f>
        <v>Vobornikova Iveta</v>
      </c>
      <c r="C10" s="29">
        <f>soupisky!$B$11</f>
        <v>96</v>
      </c>
      <c r="D10" s="29" t="str">
        <f>soupisky!$A$7</f>
        <v>SK Nové město n. M</v>
      </c>
      <c r="E10" s="70"/>
      <c r="F10" s="71"/>
      <c r="G10" s="66"/>
      <c r="H10" s="66"/>
    </row>
    <row r="11" spans="1:8" s="14" customFormat="1" ht="15" customHeight="1">
      <c r="A11" s="69"/>
      <c r="B11" s="29" t="str">
        <f>soupisky!$A$12</f>
        <v>Herzigova Anna</v>
      </c>
      <c r="C11" s="29">
        <f>soupisky!$B$12</f>
        <v>96</v>
      </c>
      <c r="D11" s="29" t="str">
        <f>soupisky!$A$7</f>
        <v>SK Nové město n. M</v>
      </c>
      <c r="E11" s="70"/>
      <c r="F11" s="71"/>
      <c r="G11" s="66"/>
      <c r="H11" s="66"/>
    </row>
    <row r="12" spans="1:8" s="14" customFormat="1" ht="15" customHeight="1">
      <c r="A12" s="69"/>
      <c r="B12" s="29" t="str">
        <f>soupisky!$A$13</f>
        <v>Wittichvá Barbora</v>
      </c>
      <c r="C12" s="29">
        <f>soupisky!$B$13</f>
        <v>96</v>
      </c>
      <c r="D12" s="29" t="str">
        <f>soupisky!$A$7</f>
        <v>SK Nové město n. M</v>
      </c>
      <c r="E12" s="70"/>
      <c r="F12" s="71"/>
      <c r="G12" s="66"/>
      <c r="H12" s="66"/>
    </row>
    <row r="13" spans="1:8" s="14" customFormat="1" ht="15" customHeight="1">
      <c r="A13" s="69"/>
      <c r="B13" s="29" t="str">
        <f>soupisky!$A$16</f>
        <v>Malá Kristýna</v>
      </c>
      <c r="C13" s="29">
        <f>soupisky!$B$16</f>
        <v>95</v>
      </c>
      <c r="D13" s="29" t="str">
        <f>soupisky!$A$15</f>
        <v>Sokol Dvůr Králové A</v>
      </c>
      <c r="E13" s="70"/>
      <c r="F13" s="71"/>
      <c r="G13" s="66"/>
      <c r="H13" s="66"/>
    </row>
    <row r="14" spans="1:8" s="14" customFormat="1" ht="15" customHeight="1">
      <c r="A14" s="69"/>
      <c r="B14" s="29" t="str">
        <f>soupisky!$A$17</f>
        <v>Rutrlová Anna</v>
      </c>
      <c r="C14" s="29">
        <f>soupisky!$B$17</f>
        <v>95</v>
      </c>
      <c r="D14" s="29" t="str">
        <f>soupisky!$A$15</f>
        <v>Sokol Dvůr Králové A</v>
      </c>
      <c r="E14" s="70"/>
      <c r="F14" s="71"/>
      <c r="G14" s="66"/>
      <c r="H14" s="66"/>
    </row>
    <row r="15" spans="1:8" s="14" customFormat="1" ht="15" customHeight="1">
      <c r="A15" s="69"/>
      <c r="B15" s="29" t="str">
        <f>soupisky!$A$18</f>
        <v>Hysková Dominika</v>
      </c>
      <c r="C15" s="29">
        <f>soupisky!$B$18</f>
        <v>97</v>
      </c>
      <c r="D15" s="29" t="str">
        <f>soupisky!$A$15</f>
        <v>Sokol Dvůr Králové A</v>
      </c>
      <c r="E15" s="70"/>
      <c r="F15" s="71"/>
      <c r="G15" s="66"/>
      <c r="H15" s="66"/>
    </row>
    <row r="16" spans="1:8" s="14" customFormat="1" ht="15" customHeight="1">
      <c r="A16" s="69"/>
      <c r="B16" s="29" t="str">
        <f>soupisky!$A$19</f>
        <v>Chaloupková Karolína</v>
      </c>
      <c r="C16" s="29">
        <f>soupisky!$B$19</f>
        <v>96</v>
      </c>
      <c r="D16" s="29" t="str">
        <f>soupisky!$A$15</f>
        <v>Sokol Dvůr Králové A</v>
      </c>
      <c r="E16" s="70"/>
      <c r="F16" s="71"/>
      <c r="G16" s="66"/>
      <c r="H16" s="66"/>
    </row>
    <row r="17" spans="1:8" s="14" customFormat="1" ht="15" customHeight="1">
      <c r="A17" s="69"/>
      <c r="B17" s="29" t="str">
        <f>soupisky!$A$20</f>
        <v>Rufferová Alena</v>
      </c>
      <c r="C17" s="29">
        <f>soupisky!$B$20</f>
        <v>95</v>
      </c>
      <c r="D17" s="29" t="str">
        <f>soupisky!$A$15</f>
        <v>Sokol Dvůr Králové A</v>
      </c>
      <c r="E17" s="70"/>
      <c r="F17" s="71"/>
      <c r="G17" s="66"/>
      <c r="H17" s="66"/>
    </row>
    <row r="18" spans="1:8" s="14" customFormat="1" ht="15" customHeight="1">
      <c r="A18" s="69"/>
      <c r="B18" s="29" t="str">
        <f>soupisky!$A$24</f>
        <v>Peterková Pavlína</v>
      </c>
      <c r="C18" s="29">
        <f>soupisky!$B$24</f>
        <v>96</v>
      </c>
      <c r="D18" s="29" t="str">
        <f>soupisky!$A$23</f>
        <v>SK Solnice A</v>
      </c>
      <c r="E18" s="70"/>
      <c r="F18" s="71"/>
      <c r="G18" s="66"/>
      <c r="H18" s="66"/>
    </row>
    <row r="19" spans="1:8" s="14" customFormat="1" ht="15" customHeight="1">
      <c r="A19" s="72"/>
      <c r="B19" s="29" t="str">
        <f>soupisky!$A$25</f>
        <v>Štěpánová Veronika</v>
      </c>
      <c r="C19" s="29">
        <f>soupisky!$B$25</f>
        <v>95</v>
      </c>
      <c r="D19" s="29" t="str">
        <f>soupisky!$A$23</f>
        <v>SK Solnice A</v>
      </c>
      <c r="E19" s="73"/>
      <c r="F19" s="68"/>
      <c r="G19" s="65"/>
      <c r="H19" s="65"/>
    </row>
    <row r="20" spans="1:8" s="14" customFormat="1" ht="15" customHeight="1">
      <c r="A20" s="69"/>
      <c r="B20" s="29" t="str">
        <f>soupisky!$A$26</f>
        <v>Kulštejnová Tereza</v>
      </c>
      <c r="C20" s="29">
        <f>soupisky!$B$26</f>
        <v>95</v>
      </c>
      <c r="D20" s="29" t="str">
        <f>soupisky!$A$23</f>
        <v>SK Solnice A</v>
      </c>
      <c r="E20" s="70"/>
      <c r="F20" s="71"/>
      <c r="G20" s="66"/>
      <c r="H20" s="66"/>
    </row>
    <row r="21" spans="1:8" s="14" customFormat="1" ht="15" customHeight="1">
      <c r="A21" s="69"/>
      <c r="B21" s="29" t="str">
        <f>soupisky!$A$27</f>
        <v>Peterová Soňa</v>
      </c>
      <c r="C21" s="29">
        <f>soupisky!$B$27</f>
        <v>95</v>
      </c>
      <c r="D21" s="29" t="str">
        <f>soupisky!$A$23</f>
        <v>SK Solnice A</v>
      </c>
      <c r="E21" s="70"/>
      <c r="F21" s="71"/>
      <c r="G21" s="66"/>
      <c r="H21" s="66"/>
    </row>
    <row r="22" spans="1:8" s="14" customFormat="1" ht="15" customHeight="1">
      <c r="A22" s="69"/>
      <c r="B22" s="29" t="str">
        <f>soupisky!$A$28</f>
        <v>Šremrová Vendula</v>
      </c>
      <c r="C22" s="29">
        <f>soupisky!$B$28</f>
        <v>96</v>
      </c>
      <c r="D22" s="29" t="str">
        <f>soupisky!$A$23</f>
        <v>SK Solnice A</v>
      </c>
      <c r="E22" s="70"/>
      <c r="F22" s="71"/>
      <c r="G22" s="66"/>
      <c r="H22" s="66"/>
    </row>
    <row r="23" spans="1:8" s="14" customFormat="1" ht="15" customHeight="1">
      <c r="A23" s="69"/>
      <c r="B23" s="29" t="str">
        <f>soupisky!$A$29</f>
        <v>Netíková Tereza </v>
      </c>
      <c r="C23" s="29">
        <f>soupisky!$B$29</f>
        <v>95</v>
      </c>
      <c r="D23" s="29" t="str">
        <f>soupisky!$A$23</f>
        <v>SK Solnice A</v>
      </c>
      <c r="E23" s="70"/>
      <c r="F23" s="71"/>
      <c r="G23" s="66"/>
      <c r="H23" s="66"/>
    </row>
    <row r="24" spans="1:8" s="14" customFormat="1" ht="15" customHeight="1">
      <c r="A24" s="69"/>
      <c r="B24" s="29" t="str">
        <f>soupisky!$A$32</f>
        <v>Freislebenová Anna</v>
      </c>
      <c r="C24" s="29">
        <f>soupisky!$B$32</f>
        <v>95</v>
      </c>
      <c r="D24" s="29" t="str">
        <f>soupisky!$A$31</f>
        <v>TJ SOKOL Jaroměř</v>
      </c>
      <c r="E24" s="70"/>
      <c r="F24" s="112"/>
      <c r="G24" s="66"/>
      <c r="H24" s="66"/>
    </row>
    <row r="25" spans="1:8" s="14" customFormat="1" ht="15" customHeight="1">
      <c r="A25" s="69"/>
      <c r="B25" s="29" t="str">
        <f>soupisky!$A$33</f>
        <v>Nováková Petra</v>
      </c>
      <c r="C25" s="29">
        <f>soupisky!$B$33</f>
        <v>95</v>
      </c>
      <c r="D25" s="29" t="str">
        <f>soupisky!$A$31</f>
        <v>TJ SOKOL Jaroměř</v>
      </c>
      <c r="E25" s="70"/>
      <c r="F25" s="112"/>
      <c r="G25" s="66"/>
      <c r="H25" s="66"/>
    </row>
    <row r="26" spans="1:8" s="14" customFormat="1" ht="15" customHeight="1">
      <c r="A26" s="69"/>
      <c r="B26" s="29" t="str">
        <f>soupisky!$A$34</f>
        <v>Horáčková Zdeňka</v>
      </c>
      <c r="C26" s="29">
        <f>soupisky!$B$34</f>
        <v>96</v>
      </c>
      <c r="D26" s="29" t="str">
        <f>soupisky!$A$31</f>
        <v>TJ SOKOL Jaroměř</v>
      </c>
      <c r="E26" s="70"/>
      <c r="F26" s="112"/>
      <c r="G26" s="66"/>
      <c r="H26" s="66"/>
    </row>
    <row r="27" spans="1:8" s="14" customFormat="1" ht="15" customHeight="1">
      <c r="A27" s="69"/>
      <c r="B27" s="29" t="str">
        <f>soupisky!$A$35</f>
        <v>Štaffová Marie</v>
      </c>
      <c r="C27" s="29">
        <f>soupisky!$B$35</f>
        <v>95</v>
      </c>
      <c r="D27" s="29" t="str">
        <f>soupisky!$A$31</f>
        <v>TJ SOKOL Jaroměř</v>
      </c>
      <c r="E27" s="70"/>
      <c r="F27" s="112"/>
      <c r="G27" s="66"/>
      <c r="H27" s="66"/>
    </row>
    <row r="28" spans="1:9" s="14" customFormat="1" ht="15" customHeight="1">
      <c r="A28" s="69"/>
      <c r="B28" s="29" t="str">
        <f>soupisky!$A$40</f>
        <v>Holiková Kristýna</v>
      </c>
      <c r="C28" s="29">
        <f>soupisky!$B$40</f>
        <v>96</v>
      </c>
      <c r="D28" s="29" t="str">
        <f>soupisky!$A$39</f>
        <v>SK Solnice B</v>
      </c>
      <c r="E28" s="70"/>
      <c r="F28" s="71"/>
      <c r="G28" s="66"/>
      <c r="H28" s="66"/>
      <c r="I28" s="16"/>
    </row>
    <row r="29" spans="1:9" s="14" customFormat="1" ht="15" customHeight="1">
      <c r="A29" s="69"/>
      <c r="B29" s="29" t="str">
        <f>soupisky!$A$41</f>
        <v>Panenková Michaela</v>
      </c>
      <c r="C29" s="29">
        <f>soupisky!$B$41</f>
        <v>96</v>
      </c>
      <c r="D29" s="29" t="str">
        <f>soupisky!$A$39</f>
        <v>SK Solnice B</v>
      </c>
      <c r="E29" s="70"/>
      <c r="F29" s="71"/>
      <c r="G29" s="66"/>
      <c r="H29" s="66"/>
      <c r="I29" s="16"/>
    </row>
    <row r="30" spans="1:9" s="14" customFormat="1" ht="15" customHeight="1">
      <c r="A30" s="69"/>
      <c r="B30" s="29" t="str">
        <f>soupisky!$A$42</f>
        <v>Hanusová Denisa</v>
      </c>
      <c r="C30" s="29">
        <f>soupisky!$B$42</f>
        <v>95</v>
      </c>
      <c r="D30" s="29" t="str">
        <f>soupisky!$A$39</f>
        <v>SK Solnice B</v>
      </c>
      <c r="E30" s="70"/>
      <c r="F30" s="111"/>
      <c r="G30" s="66"/>
      <c r="H30" s="66"/>
      <c r="I30" s="16"/>
    </row>
    <row r="31" spans="1:16" s="14" customFormat="1" ht="15" customHeight="1">
      <c r="A31" s="69"/>
      <c r="B31" s="29" t="str">
        <f>soupisky!$A$44</f>
        <v>Chorvátová Lenka</v>
      </c>
      <c r="C31" s="29">
        <f>soupisky!$B$44</f>
        <v>97</v>
      </c>
      <c r="D31" s="29" t="str">
        <f>soupisky!$A$39</f>
        <v>SK Solnice B</v>
      </c>
      <c r="E31" s="70"/>
      <c r="F31" s="71"/>
      <c r="G31" s="66"/>
      <c r="H31" s="66"/>
      <c r="J31" s="16"/>
      <c r="K31" s="16"/>
      <c r="L31" s="16"/>
      <c r="M31" s="16"/>
      <c r="N31" s="16"/>
      <c r="O31" s="16"/>
      <c r="P31" s="16"/>
    </row>
    <row r="32" spans="1:16" s="14" customFormat="1" ht="15" customHeight="1">
      <c r="A32" s="69"/>
      <c r="B32" s="29" t="str">
        <f>soupisky!$A$45</f>
        <v>závodnik 4</v>
      </c>
      <c r="C32" s="29">
        <f>soupisky!$B$45</f>
        <v>95</v>
      </c>
      <c r="D32" s="29" t="str">
        <f>soupisky!$A$39</f>
        <v>SK Solnice B</v>
      </c>
      <c r="E32" s="70"/>
      <c r="F32" s="71"/>
      <c r="G32" s="66"/>
      <c r="H32" s="66"/>
      <c r="J32" s="16"/>
      <c r="K32" s="16"/>
      <c r="L32" s="16"/>
      <c r="M32" s="16"/>
      <c r="N32" s="16"/>
      <c r="O32" s="16"/>
      <c r="P32" s="16"/>
    </row>
    <row r="33" spans="1:16" s="14" customFormat="1" ht="15" customHeight="1">
      <c r="A33" s="69"/>
      <c r="B33" s="29" t="str">
        <f>soupisky!$A$48</f>
        <v>Fohlová Denisa</v>
      </c>
      <c r="C33" s="29">
        <f>soupisky!$B$48</f>
        <v>98</v>
      </c>
      <c r="D33" s="29" t="str">
        <f>soupisky!$A$47</f>
        <v>SK Solnice C</v>
      </c>
      <c r="E33" s="70"/>
      <c r="F33" s="71"/>
      <c r="G33" s="66"/>
      <c r="H33" s="66"/>
      <c r="J33" s="16"/>
      <c r="K33" s="16"/>
      <c r="L33" s="16"/>
      <c r="M33" s="16"/>
      <c r="N33" s="16"/>
      <c r="O33" s="16"/>
      <c r="P33" s="16"/>
    </row>
    <row r="34" spans="1:16" s="14" customFormat="1" ht="15" customHeight="1">
      <c r="A34" s="69"/>
      <c r="B34" s="29" t="str">
        <f>soupisky!$A$49</f>
        <v>Kulhánková Iva</v>
      </c>
      <c r="C34" s="29">
        <f>soupisky!$B$49</f>
        <v>97</v>
      </c>
      <c r="D34" s="29" t="str">
        <f>soupisky!$A$47</f>
        <v>SK Solnice C</v>
      </c>
      <c r="E34" s="70"/>
      <c r="F34" s="71"/>
      <c r="G34" s="66"/>
      <c r="H34" s="66"/>
      <c r="J34" s="16"/>
      <c r="K34" s="16"/>
      <c r="L34" s="16"/>
      <c r="M34" s="16"/>
      <c r="N34" s="16"/>
      <c r="O34" s="16"/>
      <c r="P34" s="16"/>
    </row>
    <row r="35" spans="1:16" s="14" customFormat="1" ht="15" customHeight="1">
      <c r="A35" s="69"/>
      <c r="B35" s="29" t="str">
        <f>soupisky!$A$50</f>
        <v>Pohlová Leona</v>
      </c>
      <c r="C35" s="29">
        <f>soupisky!$B$50</f>
        <v>97</v>
      </c>
      <c r="D35" s="29" t="str">
        <f>soupisky!$A$47</f>
        <v>SK Solnice C</v>
      </c>
      <c r="E35" s="70"/>
      <c r="F35" s="71"/>
      <c r="G35" s="66"/>
      <c r="H35" s="66"/>
      <c r="J35" s="16"/>
      <c r="K35" s="16"/>
      <c r="L35" s="16"/>
      <c r="M35" s="16"/>
      <c r="N35" s="16"/>
      <c r="O35" s="16"/>
      <c r="P35" s="16"/>
    </row>
    <row r="36" spans="1:16" s="14" customFormat="1" ht="15" customHeight="1">
      <c r="A36" s="69"/>
      <c r="B36" s="29" t="str">
        <f>soupisky!$A$51</f>
        <v>Zajíčková Pavlína</v>
      </c>
      <c r="C36" s="29">
        <f>soupisky!$B$51</f>
        <v>99</v>
      </c>
      <c r="D36" s="29" t="str">
        <f>soupisky!$A$47</f>
        <v>SK Solnice C</v>
      </c>
      <c r="E36" s="70"/>
      <c r="F36" s="71"/>
      <c r="G36" s="66"/>
      <c r="H36" s="66"/>
      <c r="J36" s="16"/>
      <c r="K36" s="16"/>
      <c r="L36" s="16"/>
      <c r="M36" s="16"/>
      <c r="N36" s="16"/>
      <c r="O36" s="16"/>
      <c r="P36" s="16"/>
    </row>
    <row r="37" spans="1:9" s="14" customFormat="1" ht="15" customHeight="1">
      <c r="A37" s="66"/>
      <c r="B37" s="29" t="str">
        <f>soupisky!$A$56</f>
        <v>Vítková Zuzana</v>
      </c>
      <c r="C37" s="29">
        <f>soupisky!$B$56</f>
        <v>97</v>
      </c>
      <c r="D37" s="29" t="str">
        <f>soupisky!$A$55</f>
        <v>SOKOL Dvůr Králové B</v>
      </c>
      <c r="E37" s="67"/>
      <c r="F37" s="71"/>
      <c r="G37" s="66"/>
      <c r="H37" s="66"/>
      <c r="I37" s="16"/>
    </row>
    <row r="38" spans="1:9" s="14" customFormat="1" ht="15" customHeight="1">
      <c r="A38" s="16"/>
      <c r="B38" s="29" t="str">
        <f>soupisky!$A$57</f>
        <v>Nápravníková Lucie</v>
      </c>
      <c r="C38" s="29">
        <f>soupisky!$B$57</f>
        <v>96</v>
      </c>
      <c r="D38" s="29" t="str">
        <f>soupisky!$A$55</f>
        <v>SOKOL Dvůr Králové B</v>
      </c>
      <c r="E38" s="70"/>
      <c r="F38" s="71"/>
      <c r="G38" s="66"/>
      <c r="H38" s="66"/>
      <c r="I38" s="16"/>
    </row>
    <row r="39" spans="1:9" s="14" customFormat="1" ht="15" customHeight="1">
      <c r="A39" s="66"/>
      <c r="B39" s="29" t="str">
        <f>soupisky!$A$58</f>
        <v>Házová Michaela</v>
      </c>
      <c r="C39" s="29">
        <f>soupisky!$B$58</f>
        <v>96</v>
      </c>
      <c r="D39" s="29" t="str">
        <f>soupisky!$A$55</f>
        <v>SOKOL Dvůr Králové B</v>
      </c>
      <c r="E39" s="70"/>
      <c r="F39" s="71"/>
      <c r="G39" s="66"/>
      <c r="H39" s="66"/>
      <c r="I39" s="16"/>
    </row>
    <row r="40" spans="1:16" s="14" customFormat="1" ht="15" customHeight="1">
      <c r="A40" s="66"/>
      <c r="B40" s="29" t="str">
        <f>soupisky!$A$64</f>
        <v>Tomaščínová Adriana</v>
      </c>
      <c r="C40" s="29">
        <f>soupisky!$B$64</f>
        <v>95</v>
      </c>
      <c r="D40" s="29" t="str">
        <f>soupisky!$A$63</f>
        <v>TJ Dobruška</v>
      </c>
      <c r="E40" s="70"/>
      <c r="F40" s="71"/>
      <c r="G40" s="66"/>
      <c r="H40" s="66"/>
      <c r="J40" s="74"/>
      <c r="K40" s="16"/>
      <c r="L40" s="16"/>
      <c r="M40" s="16"/>
      <c r="N40" s="16"/>
      <c r="O40" s="16"/>
      <c r="P40" s="16"/>
    </row>
    <row r="41" spans="1:16" s="14" customFormat="1" ht="15" customHeight="1">
      <c r="A41" s="66"/>
      <c r="B41" s="29" t="str">
        <f>soupisky!$A$65</f>
        <v>Bašová Magda</v>
      </c>
      <c r="C41" s="29">
        <f>soupisky!$B$65</f>
        <v>97</v>
      </c>
      <c r="D41" s="29" t="str">
        <f>soupisky!$A$63</f>
        <v>TJ Dobruška</v>
      </c>
      <c r="E41" s="70"/>
      <c r="F41" s="71"/>
      <c r="G41" s="66"/>
      <c r="H41" s="66"/>
      <c r="J41" s="74"/>
      <c r="K41" s="16"/>
      <c r="L41" s="16"/>
      <c r="M41" s="16"/>
      <c r="N41" s="16"/>
      <c r="O41" s="16"/>
      <c r="P41" s="16"/>
    </row>
    <row r="42" spans="1:16" s="14" customFormat="1" ht="15" customHeight="1">
      <c r="A42" s="66"/>
      <c r="B42" s="29" t="str">
        <f>soupisky!$A$66</f>
        <v>Bašová Vanesa</v>
      </c>
      <c r="C42" s="29">
        <f>soupisky!$B$66</f>
        <v>97</v>
      </c>
      <c r="D42" s="29" t="str">
        <f>soupisky!$A$63</f>
        <v>TJ Dobruška</v>
      </c>
      <c r="E42" s="70"/>
      <c r="F42" s="71"/>
      <c r="G42" s="66"/>
      <c r="H42" s="66"/>
      <c r="J42" s="74"/>
      <c r="K42" s="16"/>
      <c r="L42" s="16"/>
      <c r="M42" s="16"/>
      <c r="N42" s="16"/>
      <c r="O42" s="16"/>
      <c r="P42" s="16"/>
    </row>
    <row r="43" spans="1:16" s="14" customFormat="1" ht="15" customHeight="1">
      <c r="A43" s="66"/>
      <c r="E43" s="70"/>
      <c r="F43" s="71"/>
      <c r="G43" s="66"/>
      <c r="H43" s="66"/>
      <c r="J43" s="74"/>
      <c r="K43" s="16"/>
      <c r="L43" s="16"/>
      <c r="M43" s="16"/>
      <c r="N43" s="16"/>
      <c r="O43" s="16"/>
      <c r="P43" s="16"/>
    </row>
    <row r="44" spans="1:16" s="14" customFormat="1" ht="15" customHeight="1">
      <c r="A44" s="16"/>
      <c r="B44" s="39"/>
      <c r="C44" s="39"/>
      <c r="D44" s="39"/>
      <c r="E44" s="75"/>
      <c r="F44" s="76"/>
      <c r="G44" s="16"/>
      <c r="H44" s="16"/>
      <c r="J44" s="39"/>
      <c r="K44" s="39"/>
      <c r="L44" s="39"/>
      <c r="M44" s="75"/>
      <c r="N44" s="76"/>
      <c r="O44" s="16"/>
      <c r="P44" s="16"/>
    </row>
    <row r="45" spans="10:16" s="14" customFormat="1" ht="11.25">
      <c r="J45" s="39"/>
      <c r="K45" s="39"/>
      <c r="L45" s="39"/>
      <c r="M45" s="75"/>
      <c r="N45" s="76"/>
      <c r="O45" s="16"/>
      <c r="P45" s="16"/>
    </row>
    <row r="46" spans="3:16" s="14" customFormat="1" ht="11.25">
      <c r="C46" s="14" t="s">
        <v>14</v>
      </c>
      <c r="J46" s="39"/>
      <c r="K46" s="39"/>
      <c r="L46" s="39"/>
      <c r="M46" s="75"/>
      <c r="N46" s="76"/>
      <c r="O46" s="16"/>
      <c r="P46" s="16"/>
    </row>
    <row r="47" s="14" customFormat="1" ht="11.25">
      <c r="C47" s="14" t="s">
        <v>15</v>
      </c>
    </row>
    <row r="48" s="14" customFormat="1" ht="11.25"/>
    <row r="49" s="14" customFormat="1" ht="11.25">
      <c r="B49" s="14" t="s">
        <v>16</v>
      </c>
    </row>
    <row r="50" s="14" customFormat="1" ht="11.25"/>
    <row r="51" spans="2:6" s="14" customFormat="1" ht="11.25">
      <c r="B51" s="77" t="s">
        <v>17</v>
      </c>
      <c r="C51" s="78"/>
      <c r="D51" s="77" t="s">
        <v>18</v>
      </c>
      <c r="E51" s="79"/>
      <c r="F51" s="78"/>
    </row>
    <row r="52" spans="2:6" s="14" customFormat="1" ht="11.25">
      <c r="B52" s="80" t="s">
        <v>19</v>
      </c>
      <c r="C52" s="81"/>
      <c r="D52" s="80" t="s">
        <v>20</v>
      </c>
      <c r="E52" s="16"/>
      <c r="F52" s="81"/>
    </row>
    <row r="53" spans="2:6" s="14" customFormat="1" ht="11.25">
      <c r="B53" s="72"/>
      <c r="C53" s="82"/>
      <c r="D53" s="72" t="s">
        <v>21</v>
      </c>
      <c r="E53" s="83"/>
      <c r="F53" s="82"/>
    </row>
    <row r="54" s="14" customFormat="1" ht="11.25"/>
  </sheetData>
  <printOptions/>
  <pageMargins left="0.75" right="0.75" top="1" bottom="1" header="0.4921259845" footer="0.4921259845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workbookViewId="0" topLeftCell="A1">
      <selection activeCell="G61" sqref="G61"/>
    </sheetView>
  </sheetViews>
  <sheetFormatPr defaultColWidth="9.00390625" defaultRowHeight="12.75"/>
  <cols>
    <col min="1" max="1" width="5.875" style="14" customWidth="1"/>
    <col min="2" max="2" width="15.625" style="14" customWidth="1"/>
    <col min="3" max="3" width="4.125" style="14" customWidth="1"/>
    <col min="4" max="4" width="25.375" style="14" customWidth="1"/>
    <col min="5" max="5" width="5.375" style="14" customWidth="1"/>
    <col min="6" max="6" width="5.75390625" style="14" customWidth="1"/>
    <col min="7" max="14" width="7.75390625" style="14" customWidth="1"/>
    <col min="15" max="15" width="6.125" style="14" customWidth="1"/>
    <col min="16" max="16384" width="9.125" style="14" customWidth="1"/>
  </cols>
  <sheetData>
    <row r="1" ht="12" thickBot="1">
      <c r="A1" s="14" t="s">
        <v>57</v>
      </c>
    </row>
    <row r="2" spans="1:14" ht="12" thickBot="1">
      <c r="A2" s="13" t="s">
        <v>35</v>
      </c>
      <c r="B2" s="13"/>
      <c r="C2" s="30" t="str">
        <f>soupisky!$A$1</f>
        <v>KRAJSKÝ PŘEBOR DRUŽSTEV MLADŠÍHO ŽACTVA II.TŘÍDY    </v>
      </c>
      <c r="D2" s="13"/>
      <c r="E2" s="13"/>
      <c r="J2" s="57" t="s">
        <v>4</v>
      </c>
      <c r="L2" s="14" t="s">
        <v>0</v>
      </c>
      <c r="N2" s="13" t="s">
        <v>36</v>
      </c>
    </row>
    <row r="3" spans="1:14" ht="12" thickBot="1">
      <c r="A3" s="13" t="s">
        <v>23</v>
      </c>
      <c r="B3" s="13"/>
      <c r="C3" s="30" t="str">
        <f>soupisky!$B$2</f>
        <v>SOLNICE</v>
      </c>
      <c r="D3" s="13"/>
      <c r="J3" s="59" t="s">
        <v>5</v>
      </c>
      <c r="L3" s="84"/>
      <c r="M3" s="85"/>
      <c r="N3" s="86"/>
    </row>
    <row r="4" spans="1:14" ht="11.25">
      <c r="A4" s="14" t="s">
        <v>3</v>
      </c>
      <c r="B4" s="58">
        <f>soupisky!$E$2</f>
        <v>38974</v>
      </c>
      <c r="D4" s="14" t="s">
        <v>24</v>
      </c>
      <c r="J4" s="59"/>
      <c r="L4" s="14" t="s">
        <v>2</v>
      </c>
      <c r="N4" s="30" t="str">
        <f>soupisky!$C$4</f>
        <v>MLADŠÍ ŽÁKYNĚ</v>
      </c>
    </row>
    <row r="5" spans="2:10" ht="12" thickBot="1">
      <c r="B5" s="13"/>
      <c r="D5" s="13"/>
      <c r="J5" s="59"/>
    </row>
    <row r="6" spans="1:15" ht="23.25" thickBot="1">
      <c r="A6" s="87" t="s">
        <v>6</v>
      </c>
      <c r="B6" s="88" t="s">
        <v>7</v>
      </c>
      <c r="C6" s="89" t="s">
        <v>8</v>
      </c>
      <c r="D6" s="89" t="s">
        <v>9</v>
      </c>
      <c r="E6" s="87" t="s">
        <v>40</v>
      </c>
      <c r="F6" s="87" t="s">
        <v>41</v>
      </c>
      <c r="G6" s="90" t="s">
        <v>27</v>
      </c>
      <c r="H6" s="90" t="s">
        <v>28</v>
      </c>
      <c r="I6" s="91" t="s">
        <v>29</v>
      </c>
      <c r="J6" s="92"/>
      <c r="K6" s="90" t="s">
        <v>30</v>
      </c>
      <c r="L6" s="93" t="s">
        <v>31</v>
      </c>
      <c r="M6" s="94" t="s">
        <v>32</v>
      </c>
      <c r="N6" s="95" t="s">
        <v>26</v>
      </c>
      <c r="O6" s="96" t="s">
        <v>42</v>
      </c>
    </row>
    <row r="7" spans="1:15" ht="11.25">
      <c r="A7" s="66"/>
      <c r="B7" s="29" t="str">
        <f>soupisky!$A$8</f>
        <v>Broumová Michaela</v>
      </c>
      <c r="C7" s="29">
        <f>soupisky!$B$8</f>
        <v>95</v>
      </c>
      <c r="D7" s="29" t="str">
        <f>soupisky!$A$7</f>
        <v>SK Nové město n. M</v>
      </c>
      <c r="E7" s="67"/>
      <c r="F7" s="66"/>
      <c r="G7" s="66"/>
      <c r="H7" s="66"/>
      <c r="I7" s="66"/>
      <c r="J7" s="66"/>
      <c r="K7" s="66"/>
      <c r="L7" s="97"/>
      <c r="M7" s="69"/>
      <c r="N7" s="98">
        <v>0</v>
      </c>
      <c r="O7" s="97"/>
    </row>
    <row r="8" spans="1:15" ht="11.25">
      <c r="A8" s="66"/>
      <c r="B8" s="29" t="str">
        <f>soupisky!$A$9</f>
        <v>Rousková Eva</v>
      </c>
      <c r="C8" s="29">
        <f>soupisky!$B$9</f>
        <v>95</v>
      </c>
      <c r="D8" s="29" t="str">
        <f>soupisky!$A$7</f>
        <v>SK Nové město n. M</v>
      </c>
      <c r="E8" s="67"/>
      <c r="F8" s="66"/>
      <c r="G8" s="66"/>
      <c r="H8" s="66"/>
      <c r="I8" s="66"/>
      <c r="J8" s="66"/>
      <c r="K8" s="66"/>
      <c r="L8" s="97"/>
      <c r="M8" s="69"/>
      <c r="N8" s="98">
        <v>0</v>
      </c>
      <c r="O8" s="97"/>
    </row>
    <row r="9" spans="1:15" ht="11.25">
      <c r="A9" s="66"/>
      <c r="B9" s="29" t="str">
        <f>soupisky!$A$10</f>
        <v>Škaldová Lucie</v>
      </c>
      <c r="C9" s="29">
        <f>soupisky!$B$10</f>
        <v>96</v>
      </c>
      <c r="D9" s="29" t="str">
        <f>soupisky!$A$7</f>
        <v>SK Nové město n. M</v>
      </c>
      <c r="E9" s="67"/>
      <c r="F9" s="66"/>
      <c r="G9" s="66"/>
      <c r="H9" s="66"/>
      <c r="I9" s="66"/>
      <c r="J9" s="66"/>
      <c r="K9" s="66"/>
      <c r="L9" s="97"/>
      <c r="M9" s="69"/>
      <c r="N9" s="98">
        <v>0</v>
      </c>
      <c r="O9" s="97"/>
    </row>
    <row r="10" spans="1:15" ht="11.25">
      <c r="A10" s="66"/>
      <c r="B10" s="29" t="str">
        <f>soupisky!$A$11</f>
        <v>Vobornikova Iveta</v>
      </c>
      <c r="C10" s="29">
        <f>soupisky!$B$11</f>
        <v>96</v>
      </c>
      <c r="D10" s="29" t="str">
        <f>soupisky!$A$7</f>
        <v>SK Nové město n. M</v>
      </c>
      <c r="E10" s="67"/>
      <c r="F10" s="66"/>
      <c r="G10" s="66"/>
      <c r="H10" s="66"/>
      <c r="I10" s="66"/>
      <c r="J10" s="66"/>
      <c r="K10" s="66"/>
      <c r="L10" s="97"/>
      <c r="M10" s="69"/>
      <c r="N10" s="98">
        <v>0</v>
      </c>
      <c r="O10" s="97"/>
    </row>
    <row r="11" spans="1:15" ht="11.25">
      <c r="A11" s="66"/>
      <c r="B11" s="29" t="str">
        <f>soupisky!$A$12</f>
        <v>Herzigova Anna</v>
      </c>
      <c r="C11" s="29">
        <f>soupisky!$B$12</f>
        <v>96</v>
      </c>
      <c r="D11" s="29" t="str">
        <f>soupisky!$A$7</f>
        <v>SK Nové město n. M</v>
      </c>
      <c r="E11" s="67"/>
      <c r="F11" s="66"/>
      <c r="G11" s="66"/>
      <c r="H11" s="66"/>
      <c r="I11" s="66"/>
      <c r="J11" s="66"/>
      <c r="K11" s="66"/>
      <c r="L11" s="97"/>
      <c r="M11" s="69"/>
      <c r="N11" s="98">
        <v>0</v>
      </c>
      <c r="O11" s="97"/>
    </row>
    <row r="12" spans="1:15" ht="11.25">
      <c r="A12" s="66"/>
      <c r="B12" s="29" t="str">
        <f>soupisky!$A$13</f>
        <v>Wittichvá Barbora</v>
      </c>
      <c r="C12" s="29">
        <f>soupisky!$B$13</f>
        <v>96</v>
      </c>
      <c r="D12" s="29" t="str">
        <f>soupisky!$A$7</f>
        <v>SK Nové město n. M</v>
      </c>
      <c r="E12" s="67"/>
      <c r="F12" s="66"/>
      <c r="G12" s="66"/>
      <c r="H12" s="66"/>
      <c r="I12" s="66"/>
      <c r="J12" s="66"/>
      <c r="K12" s="66"/>
      <c r="L12" s="97"/>
      <c r="M12" s="69"/>
      <c r="N12" s="98">
        <v>0</v>
      </c>
      <c r="O12" s="97"/>
    </row>
    <row r="13" spans="1:15" ht="11.25">
      <c r="A13" s="66"/>
      <c r="B13" s="29" t="str">
        <f>soupisky!$A$16</f>
        <v>Malá Kristýna</v>
      </c>
      <c r="C13" s="29">
        <f>soupisky!$B$16</f>
        <v>95</v>
      </c>
      <c r="D13" s="29" t="str">
        <f>soupisky!$A$15</f>
        <v>Sokol Dvůr Králové A</v>
      </c>
      <c r="E13" s="67"/>
      <c r="F13" s="66"/>
      <c r="G13" s="66"/>
      <c r="H13" s="66"/>
      <c r="I13" s="66"/>
      <c r="J13" s="66"/>
      <c r="K13" s="66"/>
      <c r="L13" s="97"/>
      <c r="M13" s="69"/>
      <c r="N13" s="98">
        <v>0</v>
      </c>
      <c r="O13" s="97"/>
    </row>
    <row r="14" spans="1:15" ht="11.25">
      <c r="A14" s="66"/>
      <c r="B14" s="29" t="str">
        <f>soupisky!$A$17</f>
        <v>Rutrlová Anna</v>
      </c>
      <c r="C14" s="29">
        <f>soupisky!$B$17</f>
        <v>95</v>
      </c>
      <c r="D14" s="29" t="str">
        <f>soupisky!$A$15</f>
        <v>Sokol Dvůr Králové A</v>
      </c>
      <c r="E14" s="67"/>
      <c r="F14" s="66"/>
      <c r="G14" s="66"/>
      <c r="H14" s="66"/>
      <c r="I14" s="66"/>
      <c r="J14" s="66"/>
      <c r="K14" s="66"/>
      <c r="L14" s="97"/>
      <c r="M14" s="69"/>
      <c r="N14" s="98">
        <v>0</v>
      </c>
      <c r="O14" s="97"/>
    </row>
    <row r="15" spans="1:15" ht="11.25">
      <c r="A15" s="66"/>
      <c r="B15" s="29" t="str">
        <f>soupisky!$A$18</f>
        <v>Hysková Dominika</v>
      </c>
      <c r="C15" s="29">
        <f>soupisky!$B$18</f>
        <v>97</v>
      </c>
      <c r="D15" s="29" t="str">
        <f>soupisky!$A$15</f>
        <v>Sokol Dvůr Králové A</v>
      </c>
      <c r="E15" s="67"/>
      <c r="F15" s="66"/>
      <c r="G15" s="66"/>
      <c r="H15" s="66"/>
      <c r="I15" s="66"/>
      <c r="J15" s="66"/>
      <c r="K15" s="66"/>
      <c r="L15" s="97"/>
      <c r="M15" s="69"/>
      <c r="N15" s="98"/>
      <c r="O15" s="97"/>
    </row>
    <row r="16" spans="1:15" ht="11.25">
      <c r="A16" s="66"/>
      <c r="B16" s="29" t="str">
        <f>soupisky!$A$19</f>
        <v>Chaloupková Karolína</v>
      </c>
      <c r="C16" s="29">
        <f>soupisky!$B$19</f>
        <v>96</v>
      </c>
      <c r="D16" s="29" t="str">
        <f>soupisky!$A$15</f>
        <v>Sokol Dvůr Králové A</v>
      </c>
      <c r="E16" s="67"/>
      <c r="F16" s="66"/>
      <c r="G16" s="66"/>
      <c r="H16" s="66"/>
      <c r="I16" s="66"/>
      <c r="J16" s="66"/>
      <c r="K16" s="66"/>
      <c r="L16" s="97"/>
      <c r="M16" s="69"/>
      <c r="N16" s="98"/>
      <c r="O16" s="97"/>
    </row>
    <row r="17" spans="1:15" ht="11.25">
      <c r="A17" s="66"/>
      <c r="B17" s="29" t="str">
        <f>soupisky!$A$20</f>
        <v>Rufferová Alena</v>
      </c>
      <c r="C17" s="29">
        <f>soupisky!$B$20</f>
        <v>95</v>
      </c>
      <c r="D17" s="29" t="str">
        <f>soupisky!$A$15</f>
        <v>Sokol Dvůr Králové A</v>
      </c>
      <c r="E17" s="67"/>
      <c r="F17" s="66"/>
      <c r="G17" s="66"/>
      <c r="H17" s="66"/>
      <c r="I17" s="66"/>
      <c r="J17" s="66"/>
      <c r="K17" s="66"/>
      <c r="L17" s="97"/>
      <c r="M17" s="69"/>
      <c r="N17" s="98"/>
      <c r="O17" s="97"/>
    </row>
    <row r="18" spans="1:15" ht="11.25">
      <c r="A18" s="66"/>
      <c r="B18" s="29" t="str">
        <f>soupisky!$A$24</f>
        <v>Peterková Pavlína</v>
      </c>
      <c r="C18" s="29">
        <f>soupisky!$B$24</f>
        <v>96</v>
      </c>
      <c r="D18" s="29" t="str">
        <f>soupisky!$A$23</f>
        <v>SK Solnice A</v>
      </c>
      <c r="E18" s="67"/>
      <c r="F18" s="66"/>
      <c r="G18" s="66"/>
      <c r="H18" s="66"/>
      <c r="I18" s="66"/>
      <c r="J18" s="66"/>
      <c r="K18" s="66"/>
      <c r="L18" s="97"/>
      <c r="M18" s="69"/>
      <c r="N18" s="98">
        <v>0</v>
      </c>
      <c r="O18" s="97"/>
    </row>
    <row r="19" spans="1:15" ht="11.25">
      <c r="A19" s="66"/>
      <c r="B19" s="29" t="str">
        <f>soupisky!$A$25</f>
        <v>Štěpánová Veronika</v>
      </c>
      <c r="C19" s="29">
        <f>soupisky!$B$25</f>
        <v>95</v>
      </c>
      <c r="D19" s="29" t="str">
        <f>soupisky!$A$23</f>
        <v>SK Solnice A</v>
      </c>
      <c r="E19" s="67"/>
      <c r="F19" s="66"/>
      <c r="G19" s="66"/>
      <c r="H19" s="66"/>
      <c r="I19" s="66"/>
      <c r="J19" s="66"/>
      <c r="K19" s="66"/>
      <c r="L19" s="97"/>
      <c r="M19" s="69"/>
      <c r="N19" s="98">
        <v>0</v>
      </c>
      <c r="O19" s="97"/>
    </row>
    <row r="20" spans="1:15" ht="11.25">
      <c r="A20" s="66"/>
      <c r="B20" s="29" t="str">
        <f>soupisky!$A$26</f>
        <v>Kulštejnová Tereza</v>
      </c>
      <c r="C20" s="29">
        <f>soupisky!$B$26</f>
        <v>95</v>
      </c>
      <c r="D20" s="29" t="str">
        <f>soupisky!$A$23</f>
        <v>SK Solnice A</v>
      </c>
      <c r="E20" s="67"/>
      <c r="F20" s="66"/>
      <c r="G20" s="66"/>
      <c r="H20" s="66"/>
      <c r="I20" s="66"/>
      <c r="J20" s="66"/>
      <c r="K20" s="66"/>
      <c r="L20" s="97"/>
      <c r="M20" s="69"/>
      <c r="N20" s="98">
        <v>0</v>
      </c>
      <c r="O20" s="97"/>
    </row>
    <row r="21" spans="1:15" ht="11.25">
      <c r="A21" s="66"/>
      <c r="B21" s="29" t="str">
        <f>soupisky!$A$27</f>
        <v>Peterová Soňa</v>
      </c>
      <c r="C21" s="29">
        <f>soupisky!$B$27</f>
        <v>95</v>
      </c>
      <c r="D21" s="29" t="str">
        <f>soupisky!$A$23</f>
        <v>SK Solnice A</v>
      </c>
      <c r="E21" s="67"/>
      <c r="F21" s="66"/>
      <c r="G21" s="66"/>
      <c r="H21" s="66"/>
      <c r="I21" s="66"/>
      <c r="J21" s="66"/>
      <c r="K21" s="66"/>
      <c r="L21" s="97"/>
      <c r="M21" s="69"/>
      <c r="N21" s="98">
        <v>0</v>
      </c>
      <c r="O21" s="97"/>
    </row>
    <row r="22" spans="1:15" ht="11.25">
      <c r="A22" s="66"/>
      <c r="B22" s="29" t="str">
        <f>soupisky!$A$28</f>
        <v>Šremrová Vendula</v>
      </c>
      <c r="C22" s="29">
        <f>soupisky!$B$28</f>
        <v>96</v>
      </c>
      <c r="D22" s="29" t="str">
        <f>soupisky!$A$23</f>
        <v>SK Solnice A</v>
      </c>
      <c r="E22" s="67"/>
      <c r="F22" s="66"/>
      <c r="G22" s="66"/>
      <c r="H22" s="66"/>
      <c r="I22" s="66"/>
      <c r="J22" s="66"/>
      <c r="K22" s="66"/>
      <c r="L22" s="66"/>
      <c r="M22" s="69"/>
      <c r="N22" s="98">
        <v>0</v>
      </c>
      <c r="O22" s="97"/>
    </row>
    <row r="23" spans="1:15" ht="11.25">
      <c r="A23" s="66"/>
      <c r="B23" s="29" t="str">
        <f>soupisky!$A$29</f>
        <v>Netíková Tereza </v>
      </c>
      <c r="C23" s="29">
        <f>soupisky!$B$29</f>
        <v>95</v>
      </c>
      <c r="D23" s="29" t="str">
        <f>soupisky!$A$23</f>
        <v>SK Solnice A</v>
      </c>
      <c r="E23" s="67"/>
      <c r="F23" s="66"/>
      <c r="G23" s="66"/>
      <c r="H23" s="66"/>
      <c r="I23" s="66"/>
      <c r="J23" s="66"/>
      <c r="K23" s="66"/>
      <c r="L23" s="66"/>
      <c r="M23" s="69"/>
      <c r="N23" s="98">
        <v>0</v>
      </c>
      <c r="O23" s="97"/>
    </row>
    <row r="24" spans="1:15" ht="11.25">
      <c r="A24" s="66"/>
      <c r="B24" s="29" t="str">
        <f>soupisky!$A$32</f>
        <v>Freislebenová Anna</v>
      </c>
      <c r="C24" s="29">
        <f>soupisky!$B$32</f>
        <v>95</v>
      </c>
      <c r="D24" s="29" t="str">
        <f>soupisky!$A$31</f>
        <v>TJ SOKOL Jaroměř</v>
      </c>
      <c r="E24" s="67"/>
      <c r="F24" s="66"/>
      <c r="G24" s="66"/>
      <c r="H24" s="66"/>
      <c r="I24" s="66"/>
      <c r="J24" s="66"/>
      <c r="K24" s="66"/>
      <c r="L24" s="66"/>
      <c r="M24" s="69"/>
      <c r="N24" s="98">
        <v>0</v>
      </c>
      <c r="O24" s="97"/>
    </row>
    <row r="25" spans="1:15" ht="11.25">
      <c r="A25" s="66"/>
      <c r="B25" s="29" t="str">
        <f>soupisky!$A$33</f>
        <v>Nováková Petra</v>
      </c>
      <c r="C25" s="29">
        <f>soupisky!$B$33</f>
        <v>95</v>
      </c>
      <c r="D25" s="29" t="str">
        <f>soupisky!$A$31</f>
        <v>TJ SOKOL Jaroměř</v>
      </c>
      <c r="E25" s="67"/>
      <c r="F25" s="66"/>
      <c r="G25" s="66"/>
      <c r="H25" s="66"/>
      <c r="I25" s="66"/>
      <c r="J25" s="66"/>
      <c r="K25" s="66"/>
      <c r="L25" s="66"/>
      <c r="M25" s="69"/>
      <c r="N25" s="98"/>
      <c r="O25" s="97"/>
    </row>
    <row r="26" spans="1:15" ht="11.25">
      <c r="A26" s="66"/>
      <c r="B26" s="29" t="str">
        <f>soupisky!$A$34</f>
        <v>Horáčková Zdeňka</v>
      </c>
      <c r="C26" s="29">
        <f>soupisky!$B$34</f>
        <v>96</v>
      </c>
      <c r="D26" s="29" t="str">
        <f>soupisky!$A$31</f>
        <v>TJ SOKOL Jaroměř</v>
      </c>
      <c r="E26" s="67"/>
      <c r="F26" s="66"/>
      <c r="G26" s="66"/>
      <c r="H26" s="66"/>
      <c r="I26" s="66"/>
      <c r="J26" s="66"/>
      <c r="K26" s="66"/>
      <c r="L26" s="66"/>
      <c r="M26" s="69"/>
      <c r="N26" s="98"/>
      <c r="O26" s="97"/>
    </row>
    <row r="27" spans="1:15" ht="11.25">
      <c r="A27" s="66"/>
      <c r="B27" s="29" t="str">
        <f>soupisky!$A$35</f>
        <v>Štaffová Marie</v>
      </c>
      <c r="C27" s="29">
        <f>soupisky!$B$35</f>
        <v>95</v>
      </c>
      <c r="D27" s="29" t="str">
        <f>soupisky!$A$31</f>
        <v>TJ SOKOL Jaroměř</v>
      </c>
      <c r="E27" s="67"/>
      <c r="F27" s="66"/>
      <c r="G27" s="66"/>
      <c r="H27" s="66"/>
      <c r="I27" s="66"/>
      <c r="J27" s="66"/>
      <c r="K27" s="66"/>
      <c r="L27" s="66"/>
      <c r="M27" s="69"/>
      <c r="N27" s="98"/>
      <c r="O27" s="97"/>
    </row>
    <row r="28" spans="1:15" ht="11.25">
      <c r="A28" s="66"/>
      <c r="B28" s="29" t="str">
        <f>soupisky!$A$40</f>
        <v>Holiková Kristýna</v>
      </c>
      <c r="C28" s="29">
        <f>soupisky!$B$40</f>
        <v>96</v>
      </c>
      <c r="D28" s="29" t="str">
        <f>soupisky!$A$39</f>
        <v>SK Solnice B</v>
      </c>
      <c r="E28" s="67"/>
      <c r="F28" s="66"/>
      <c r="G28" s="66"/>
      <c r="H28" s="66"/>
      <c r="I28" s="66"/>
      <c r="J28" s="66"/>
      <c r="K28" s="66"/>
      <c r="L28" s="66"/>
      <c r="M28" s="69"/>
      <c r="N28" s="98">
        <v>0</v>
      </c>
      <c r="O28" s="97"/>
    </row>
    <row r="29" spans="1:15" ht="11.25">
      <c r="A29" s="66"/>
      <c r="B29" s="29" t="str">
        <f>soupisky!$A$41</f>
        <v>Panenková Michaela</v>
      </c>
      <c r="C29" s="29">
        <f>soupisky!$B$41</f>
        <v>96</v>
      </c>
      <c r="D29" s="29" t="str">
        <f>soupisky!$A$39</f>
        <v>SK Solnice B</v>
      </c>
      <c r="E29" s="67"/>
      <c r="F29" s="66"/>
      <c r="G29" s="66"/>
      <c r="H29" s="66"/>
      <c r="I29" s="66"/>
      <c r="J29" s="66"/>
      <c r="K29" s="66"/>
      <c r="L29" s="66"/>
      <c r="M29" s="69"/>
      <c r="N29" s="98">
        <v>0</v>
      </c>
      <c r="O29" s="97"/>
    </row>
    <row r="30" spans="1:15" ht="11.25">
      <c r="A30" s="66"/>
      <c r="B30" s="29" t="str">
        <f>soupisky!$A$42</f>
        <v>Hanusová Denisa</v>
      </c>
      <c r="C30" s="29">
        <f>soupisky!$B$42</f>
        <v>95</v>
      </c>
      <c r="D30" s="29" t="str">
        <f>soupisky!$A$39</f>
        <v>SK Solnice B</v>
      </c>
      <c r="E30" s="67"/>
      <c r="F30" s="66"/>
      <c r="G30" s="66"/>
      <c r="H30" s="66"/>
      <c r="I30" s="66"/>
      <c r="J30" s="66"/>
      <c r="K30" s="66"/>
      <c r="L30" s="66"/>
      <c r="M30" s="69"/>
      <c r="N30" s="98">
        <v>0</v>
      </c>
      <c r="O30" s="97"/>
    </row>
    <row r="31" spans="1:15" ht="11.25">
      <c r="A31" s="66"/>
      <c r="B31" s="29" t="str">
        <f>soupisky!$A$44</f>
        <v>Chorvátová Lenka</v>
      </c>
      <c r="C31" s="29">
        <f>soupisky!$B$44</f>
        <v>97</v>
      </c>
      <c r="D31" s="29" t="str">
        <f>soupisky!$A$39</f>
        <v>SK Solnice B</v>
      </c>
      <c r="E31" s="67"/>
      <c r="F31" s="66"/>
      <c r="G31" s="66"/>
      <c r="H31" s="66"/>
      <c r="I31" s="66"/>
      <c r="J31" s="66"/>
      <c r="K31" s="66"/>
      <c r="L31" s="66"/>
      <c r="M31" s="69"/>
      <c r="N31" s="98">
        <v>0</v>
      </c>
      <c r="O31" s="97"/>
    </row>
    <row r="32" spans="1:15" ht="11.25">
      <c r="A32" s="66"/>
      <c r="B32" s="29" t="str">
        <f>soupisky!$A$45</f>
        <v>závodnik 4</v>
      </c>
      <c r="C32" s="29">
        <f>soupisky!$B$45</f>
        <v>95</v>
      </c>
      <c r="D32" s="29" t="str">
        <f>soupisky!$A$39</f>
        <v>SK Solnice B</v>
      </c>
      <c r="E32" s="67"/>
      <c r="F32" s="66"/>
      <c r="G32" s="66"/>
      <c r="H32" s="66"/>
      <c r="I32" s="66"/>
      <c r="J32" s="66"/>
      <c r="K32" s="66"/>
      <c r="L32" s="66"/>
      <c r="M32" s="69"/>
      <c r="N32" s="98">
        <v>0</v>
      </c>
      <c r="O32" s="97"/>
    </row>
    <row r="33" spans="1:15" ht="11.25">
      <c r="A33" s="66"/>
      <c r="B33" s="29" t="str">
        <f>soupisky!$A$48</f>
        <v>Fohlová Denisa</v>
      </c>
      <c r="C33" s="29">
        <f>soupisky!$B$48</f>
        <v>98</v>
      </c>
      <c r="D33" s="29" t="str">
        <f>soupisky!$A$47</f>
        <v>SK Solnice C</v>
      </c>
      <c r="E33" s="67"/>
      <c r="F33" s="66"/>
      <c r="G33" s="66"/>
      <c r="H33" s="66"/>
      <c r="I33" s="66"/>
      <c r="J33" s="66"/>
      <c r="K33" s="66"/>
      <c r="L33" s="66"/>
      <c r="M33" s="69"/>
      <c r="N33" s="98">
        <v>0</v>
      </c>
      <c r="O33" s="97"/>
    </row>
    <row r="34" spans="1:15" ht="11.25">
      <c r="A34" s="66"/>
      <c r="B34" s="29" t="str">
        <f>soupisky!$A$49</f>
        <v>Kulhánková Iva</v>
      </c>
      <c r="C34" s="29">
        <f>soupisky!$B$49</f>
        <v>97</v>
      </c>
      <c r="D34" s="29" t="str">
        <f>soupisky!$A$47</f>
        <v>SK Solnice C</v>
      </c>
      <c r="E34" s="67"/>
      <c r="F34" s="66"/>
      <c r="G34" s="66"/>
      <c r="H34" s="66"/>
      <c r="I34" s="66"/>
      <c r="J34" s="66"/>
      <c r="K34" s="66"/>
      <c r="L34" s="66"/>
      <c r="M34" s="69"/>
      <c r="N34" s="99">
        <v>0</v>
      </c>
      <c r="O34" s="97"/>
    </row>
    <row r="35" spans="1:15" ht="11.25">
      <c r="A35" s="66"/>
      <c r="B35" s="29" t="str">
        <f>soupisky!$A$50</f>
        <v>Pohlová Leona</v>
      </c>
      <c r="C35" s="29">
        <f>soupisky!$B$50</f>
        <v>97</v>
      </c>
      <c r="D35" s="29" t="str">
        <f>soupisky!$A$47</f>
        <v>SK Solnice C</v>
      </c>
      <c r="E35" s="67"/>
      <c r="F35" s="66"/>
      <c r="G35" s="66"/>
      <c r="H35" s="66"/>
      <c r="I35" s="66"/>
      <c r="J35" s="66"/>
      <c r="K35" s="66"/>
      <c r="L35" s="66"/>
      <c r="M35" s="69"/>
      <c r="N35" s="99">
        <v>0</v>
      </c>
      <c r="O35" s="97"/>
    </row>
    <row r="36" spans="1:15" ht="11.25">
      <c r="A36" s="66"/>
      <c r="B36" s="29" t="str">
        <f>soupisky!$A$51</f>
        <v>Zajíčková Pavlína</v>
      </c>
      <c r="C36" s="29">
        <f>soupisky!$B$51</f>
        <v>99</v>
      </c>
      <c r="D36" s="29" t="str">
        <f>soupisky!$A$47</f>
        <v>SK Solnice C</v>
      </c>
      <c r="E36" s="67"/>
      <c r="F36" s="66"/>
      <c r="G36" s="66"/>
      <c r="H36" s="66"/>
      <c r="I36" s="66"/>
      <c r="J36" s="66"/>
      <c r="K36" s="66"/>
      <c r="L36" s="66"/>
      <c r="M36" s="69"/>
      <c r="N36" s="99">
        <v>0</v>
      </c>
      <c r="O36" s="97"/>
    </row>
    <row r="37" spans="1:15" ht="11.25">
      <c r="A37" s="66"/>
      <c r="B37" s="29" t="str">
        <f>soupisky!$A$56</f>
        <v>Vítková Zuzana</v>
      </c>
      <c r="C37" s="29">
        <f>soupisky!$B$56</f>
        <v>97</v>
      </c>
      <c r="D37" s="29" t="str">
        <f>soupisky!$A$55</f>
        <v>SOKOL Dvůr Králové B</v>
      </c>
      <c r="E37" s="67"/>
      <c r="F37" s="66"/>
      <c r="G37" s="66"/>
      <c r="H37" s="66"/>
      <c r="I37" s="66"/>
      <c r="J37" s="66"/>
      <c r="K37" s="66"/>
      <c r="L37" s="66"/>
      <c r="M37" s="69"/>
      <c r="N37" s="99"/>
      <c r="O37" s="97"/>
    </row>
    <row r="38" spans="1:15" ht="11.25">
      <c r="A38" s="66"/>
      <c r="B38" s="29" t="str">
        <f>soupisky!$A$57</f>
        <v>Nápravníková Lucie</v>
      </c>
      <c r="C38" s="29">
        <f>soupisky!$B$57</f>
        <v>96</v>
      </c>
      <c r="D38" s="29" t="str">
        <f>soupisky!$A$55</f>
        <v>SOKOL Dvůr Králové B</v>
      </c>
      <c r="E38" s="67"/>
      <c r="F38" s="66"/>
      <c r="G38" s="66"/>
      <c r="H38" s="66"/>
      <c r="I38" s="66"/>
      <c r="J38" s="66"/>
      <c r="K38" s="66"/>
      <c r="L38" s="66"/>
      <c r="M38" s="69"/>
      <c r="N38" s="99"/>
      <c r="O38" s="97"/>
    </row>
    <row r="39" spans="1:15" ht="11.25">
      <c r="A39" s="66"/>
      <c r="B39" s="29" t="str">
        <f>soupisky!$A$58</f>
        <v>Házová Michaela</v>
      </c>
      <c r="C39" s="29">
        <f>soupisky!$B$58</f>
        <v>96</v>
      </c>
      <c r="D39" s="29" t="str">
        <f>soupisky!$A$55</f>
        <v>SOKOL Dvůr Králové B</v>
      </c>
      <c r="E39" s="67"/>
      <c r="F39" s="66"/>
      <c r="G39" s="66"/>
      <c r="H39" s="66"/>
      <c r="I39" s="66"/>
      <c r="J39" s="66"/>
      <c r="K39" s="66"/>
      <c r="L39" s="66"/>
      <c r="M39" s="69"/>
      <c r="N39" s="99"/>
      <c r="O39" s="97"/>
    </row>
    <row r="40" spans="1:15" ht="11.25">
      <c r="A40" s="66"/>
      <c r="B40" s="29" t="str">
        <f>soupisky!$A$64</f>
        <v>Tomaščínová Adriana</v>
      </c>
      <c r="C40" s="29">
        <f>soupisky!$B$64</f>
        <v>95</v>
      </c>
      <c r="D40" s="29" t="str">
        <f>soupisky!$A$63</f>
        <v>TJ Dobruška</v>
      </c>
      <c r="E40" s="67"/>
      <c r="F40" s="66"/>
      <c r="G40" s="66"/>
      <c r="H40" s="66"/>
      <c r="I40" s="66"/>
      <c r="J40" s="66"/>
      <c r="K40" s="66"/>
      <c r="L40" s="66"/>
      <c r="M40" s="69"/>
      <c r="N40" s="99"/>
      <c r="O40" s="97"/>
    </row>
    <row r="41" spans="1:15" ht="11.25">
      <c r="A41" s="66"/>
      <c r="B41" s="29" t="str">
        <f>soupisky!$A$65</f>
        <v>Bašová Magda</v>
      </c>
      <c r="C41" s="29">
        <f>soupisky!$B$65</f>
        <v>97</v>
      </c>
      <c r="D41" s="29" t="str">
        <f>soupisky!$A$63</f>
        <v>TJ Dobruška</v>
      </c>
      <c r="E41" s="67"/>
      <c r="F41" s="66"/>
      <c r="G41" s="66"/>
      <c r="H41" s="66"/>
      <c r="I41" s="66"/>
      <c r="J41" s="66"/>
      <c r="K41" s="66"/>
      <c r="L41" s="66"/>
      <c r="M41" s="69"/>
      <c r="N41" s="99"/>
      <c r="O41" s="97"/>
    </row>
    <row r="42" spans="1:15" ht="11.25">
      <c r="A42" s="66"/>
      <c r="B42" s="29" t="str">
        <f>soupisky!$A$66</f>
        <v>Bašová Vanesa</v>
      </c>
      <c r="C42" s="29">
        <f>soupisky!$B$66</f>
        <v>97</v>
      </c>
      <c r="D42" s="29" t="str">
        <f>soupisky!$A$63</f>
        <v>TJ Dobruška</v>
      </c>
      <c r="E42" s="67"/>
      <c r="F42" s="66"/>
      <c r="G42" s="66"/>
      <c r="H42" s="66"/>
      <c r="I42" s="66"/>
      <c r="J42" s="66"/>
      <c r="K42" s="66"/>
      <c r="L42" s="66"/>
      <c r="M42" s="69"/>
      <c r="N42" s="99"/>
      <c r="O42" s="97"/>
    </row>
    <row r="43" spans="1:15" ht="11.25">
      <c r="A43" s="16"/>
      <c r="B43" s="116"/>
      <c r="C43" s="117"/>
      <c r="D43" s="116"/>
      <c r="E43" s="118"/>
      <c r="F43" s="78"/>
      <c r="G43" s="16"/>
      <c r="H43" s="16"/>
      <c r="I43" s="16"/>
      <c r="J43" s="16"/>
      <c r="K43" s="16"/>
      <c r="L43" s="16"/>
      <c r="M43" s="16"/>
      <c r="N43" s="23"/>
      <c r="O43" s="16"/>
    </row>
    <row r="44" spans="2:8" ht="11.25">
      <c r="B44" s="77" t="s">
        <v>17</v>
      </c>
      <c r="C44" s="78"/>
      <c r="D44" s="77"/>
      <c r="E44" s="79"/>
      <c r="F44" s="78"/>
      <c r="G44" s="16"/>
      <c r="H44" s="14" t="s">
        <v>16</v>
      </c>
    </row>
    <row r="45" spans="2:8" ht="11.25">
      <c r="B45" s="80" t="s">
        <v>20</v>
      </c>
      <c r="C45" s="81"/>
      <c r="D45" s="80"/>
      <c r="E45" s="16"/>
      <c r="F45" s="81"/>
      <c r="G45" s="16"/>
      <c r="H45" s="16"/>
    </row>
    <row r="46" spans="2:8" ht="11.25">
      <c r="B46" s="80" t="s">
        <v>19</v>
      </c>
      <c r="C46" s="82"/>
      <c r="D46" s="72"/>
      <c r="E46" s="83"/>
      <c r="F46" s="82"/>
      <c r="G46" s="16"/>
      <c r="H46" s="72" t="s">
        <v>21</v>
      </c>
    </row>
    <row r="50" spans="1:18" ht="11.25">
      <c r="A50" s="100"/>
      <c r="B50" s="100"/>
      <c r="C50" s="101"/>
      <c r="D50" s="100"/>
      <c r="E50" s="100"/>
      <c r="F50" s="16"/>
      <c r="G50" s="16"/>
      <c r="H50" s="16"/>
      <c r="I50" s="16"/>
      <c r="J50" s="75"/>
      <c r="K50" s="16"/>
      <c r="L50" s="16"/>
      <c r="M50" s="16"/>
      <c r="N50" s="100"/>
      <c r="O50" s="16"/>
      <c r="P50" s="16"/>
      <c r="Q50" s="16"/>
      <c r="R50" s="16"/>
    </row>
    <row r="51" spans="1:18" ht="11.25">
      <c r="A51" s="100"/>
      <c r="B51" s="100"/>
      <c r="C51" s="101"/>
      <c r="D51" s="100"/>
      <c r="E51" s="16"/>
      <c r="F51" s="16"/>
      <c r="G51" s="16"/>
      <c r="H51" s="16"/>
      <c r="I51" s="16"/>
      <c r="J51" s="75"/>
      <c r="K51" s="16"/>
      <c r="L51" s="16"/>
      <c r="M51" s="16"/>
      <c r="N51" s="16"/>
      <c r="O51" s="16"/>
      <c r="P51" s="16"/>
      <c r="Q51" s="16"/>
      <c r="R51" s="16"/>
    </row>
    <row r="52" spans="1:18" ht="11.25">
      <c r="A52" s="16"/>
      <c r="B52" s="102"/>
      <c r="C52" s="16"/>
      <c r="D52" s="16"/>
      <c r="E52" s="16"/>
      <c r="F52" s="16"/>
      <c r="G52" s="16"/>
      <c r="H52" s="16"/>
      <c r="I52" s="16"/>
      <c r="J52" s="75"/>
      <c r="K52" s="16"/>
      <c r="L52" s="16"/>
      <c r="M52" s="16"/>
      <c r="N52" s="101"/>
      <c r="O52" s="16"/>
      <c r="P52" s="16"/>
      <c r="Q52" s="16"/>
      <c r="R52" s="16"/>
    </row>
    <row r="53" spans="1:18" ht="11.25">
      <c r="A53" s="16"/>
      <c r="B53" s="100"/>
      <c r="C53" s="16"/>
      <c r="D53" s="100"/>
      <c r="E53" s="16"/>
      <c r="F53" s="16"/>
      <c r="G53" s="16"/>
      <c r="H53" s="16"/>
      <c r="I53" s="16"/>
      <c r="J53" s="75"/>
      <c r="K53" s="16"/>
      <c r="L53" s="16"/>
      <c r="M53" s="16"/>
      <c r="N53" s="16"/>
      <c r="O53" s="16"/>
      <c r="P53" s="16"/>
      <c r="Q53" s="16"/>
      <c r="R53" s="16"/>
    </row>
    <row r="54" spans="1:18" ht="11.25">
      <c r="A54" s="103"/>
      <c r="B54" s="16"/>
      <c r="C54" s="104"/>
      <c r="D54" s="104"/>
      <c r="E54" s="103"/>
      <c r="F54" s="103"/>
      <c r="G54" s="103"/>
      <c r="H54" s="103"/>
      <c r="I54" s="103"/>
      <c r="J54" s="105"/>
      <c r="K54" s="103"/>
      <c r="L54" s="103"/>
      <c r="M54" s="103"/>
      <c r="N54" s="106"/>
      <c r="O54" s="106"/>
      <c r="P54" s="16"/>
      <c r="Q54" s="16"/>
      <c r="R54" s="16"/>
    </row>
    <row r="55" spans="1:19" ht="11.25">
      <c r="A55" s="16"/>
      <c r="B55" s="7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1.25">
      <c r="A56" s="16"/>
      <c r="B56" s="39"/>
      <c r="C56" s="39"/>
      <c r="D56" s="39"/>
      <c r="E56" s="7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11.25">
      <c r="A57" s="16"/>
      <c r="B57" s="39"/>
      <c r="C57" s="39"/>
      <c r="D57" s="39"/>
      <c r="E57" s="7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11.25">
      <c r="A58" s="16"/>
      <c r="B58" s="39"/>
      <c r="C58" s="39"/>
      <c r="D58" s="39"/>
      <c r="E58" s="7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1.25">
      <c r="A59" s="16"/>
      <c r="B59" s="39"/>
      <c r="C59" s="39"/>
      <c r="D59" s="39"/>
      <c r="E59" s="7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1.25">
      <c r="A60" s="16"/>
      <c r="B60" s="39"/>
      <c r="C60" s="39"/>
      <c r="D60" s="39"/>
      <c r="E60" s="7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1.25">
      <c r="A61" s="16"/>
      <c r="B61" s="39"/>
      <c r="C61" s="39"/>
      <c r="D61" s="39"/>
      <c r="E61" s="7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1.25">
      <c r="A62" s="16"/>
      <c r="B62" s="39"/>
      <c r="C62" s="39"/>
      <c r="D62" s="39"/>
      <c r="E62" s="7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1.25">
      <c r="A63" s="16"/>
      <c r="B63" s="39"/>
      <c r="C63" s="39"/>
      <c r="D63" s="39"/>
      <c r="E63" s="75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1.25">
      <c r="A64" s="16"/>
      <c r="B64" s="39"/>
      <c r="C64" s="39"/>
      <c r="D64" s="39"/>
      <c r="E64" s="7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1.25">
      <c r="A65" s="16"/>
      <c r="B65" s="39"/>
      <c r="C65" s="39"/>
      <c r="D65" s="39"/>
      <c r="E65" s="7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1.25">
      <c r="A66" s="16"/>
      <c r="B66" s="39"/>
      <c r="C66" s="39"/>
      <c r="D66" s="39"/>
      <c r="E66" s="7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1.25">
      <c r="A67" s="16"/>
      <c r="B67" s="39"/>
      <c r="C67" s="39"/>
      <c r="D67" s="39"/>
      <c r="E67" s="7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1.25">
      <c r="A68" s="16"/>
      <c r="B68" s="39"/>
      <c r="C68" s="39"/>
      <c r="D68" s="39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1.25">
      <c r="A69" s="16"/>
      <c r="B69" s="39"/>
      <c r="C69" s="39"/>
      <c r="D69" s="39"/>
      <c r="E69" s="7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1.25">
      <c r="A70" s="16"/>
      <c r="B70" s="39"/>
      <c r="C70" s="39"/>
      <c r="D70" s="39"/>
      <c r="E70" s="7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1.25">
      <c r="A71" s="16"/>
      <c r="B71" s="39"/>
      <c r="C71" s="39"/>
      <c r="D71" s="39"/>
      <c r="E71" s="7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1.25">
      <c r="A72" s="16"/>
      <c r="B72" s="39"/>
      <c r="C72" s="39"/>
      <c r="D72" s="39"/>
      <c r="E72" s="7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1.25">
      <c r="A73" s="16"/>
      <c r="B73" s="39"/>
      <c r="C73" s="39"/>
      <c r="D73" s="39"/>
      <c r="E73" s="7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1.25">
      <c r="A74" s="16"/>
      <c r="B74" s="39"/>
      <c r="C74" s="39"/>
      <c r="D74" s="39"/>
      <c r="E74" s="7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1.25">
      <c r="A75" s="16"/>
      <c r="B75" s="39"/>
      <c r="C75" s="39"/>
      <c r="D75" s="39"/>
      <c r="E75" s="7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1.25">
      <c r="A76" s="16"/>
      <c r="B76" s="39"/>
      <c r="C76" s="39"/>
      <c r="D76" s="39"/>
      <c r="E76" s="7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1.25">
      <c r="A77" s="16"/>
      <c r="B77" s="39"/>
      <c r="C77" s="39"/>
      <c r="D77" s="39"/>
      <c r="E77" s="7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1.25">
      <c r="A78" s="16"/>
      <c r="B78" s="39"/>
      <c r="C78" s="39"/>
      <c r="D78" s="39"/>
      <c r="E78" s="7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1.25">
      <c r="A79" s="16"/>
      <c r="B79" s="39"/>
      <c r="C79" s="39"/>
      <c r="D79" s="39"/>
      <c r="E79" s="7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1.25">
      <c r="A80" s="16"/>
      <c r="B80" s="39"/>
      <c r="C80" s="39"/>
      <c r="D80" s="39"/>
      <c r="E80" s="7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ht="11.25">
      <c r="A81" s="16"/>
      <c r="B81" s="39"/>
      <c r="C81" s="39"/>
      <c r="D81" s="39"/>
      <c r="E81" s="7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ht="11.25">
      <c r="A82" s="16"/>
      <c r="B82" s="39"/>
      <c r="C82" s="39"/>
      <c r="D82" s="39"/>
      <c r="E82" s="7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ht="11.25">
      <c r="A83" s="16"/>
      <c r="B83" s="39"/>
      <c r="C83" s="39"/>
      <c r="D83" s="39"/>
      <c r="E83" s="7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11.25">
      <c r="A84" s="16"/>
      <c r="B84" s="39"/>
      <c r="C84" s="39"/>
      <c r="D84" s="39"/>
      <c r="E84" s="7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11.25">
      <c r="A85" s="16"/>
      <c r="B85" s="39"/>
      <c r="C85" s="39"/>
      <c r="D85" s="39"/>
      <c r="E85" s="7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11.25">
      <c r="A86" s="16"/>
      <c r="B86" s="39"/>
      <c r="C86" s="39"/>
      <c r="D86" s="39"/>
      <c r="E86" s="7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11.25">
      <c r="A87" s="16"/>
      <c r="B87" s="39"/>
      <c r="C87" s="39"/>
      <c r="D87" s="39"/>
      <c r="E87" s="7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1.25">
      <c r="A88" s="16"/>
      <c r="B88" s="39"/>
      <c r="C88" s="39"/>
      <c r="D88" s="39"/>
      <c r="E88" s="7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ht="11.25">
      <c r="A89" s="16"/>
      <c r="B89" s="39"/>
      <c r="C89" s="39"/>
      <c r="D89" s="39"/>
      <c r="E89" s="7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 ht="11.25">
      <c r="A90" s="16"/>
      <c r="B90" s="39"/>
      <c r="C90" s="39"/>
      <c r="D90" s="39"/>
      <c r="E90" s="7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 ht="11.25">
      <c r="A91" s="16"/>
      <c r="B91" s="39"/>
      <c r="C91" s="39"/>
      <c r="D91" s="39"/>
      <c r="E91" s="7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ht="11.25">
      <c r="A92" s="16"/>
      <c r="B92" s="39"/>
      <c r="C92" s="39"/>
      <c r="D92" s="39"/>
      <c r="E92" s="75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ht="11.25">
      <c r="A93" s="16"/>
      <c r="B93" s="39"/>
      <c r="C93" s="39"/>
      <c r="D93" s="39"/>
      <c r="E93" s="75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ht="11.25">
      <c r="A94" s="16"/>
      <c r="B94" s="39"/>
      <c r="C94" s="39"/>
      <c r="D94" s="39"/>
      <c r="E94" s="75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ht="11.25">
      <c r="A95" s="16"/>
      <c r="B95" s="39"/>
      <c r="C95" s="39"/>
      <c r="D95" s="39"/>
      <c r="E95" s="75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ht="11.25">
      <c r="A96" s="16"/>
      <c r="B96" s="39"/>
      <c r="C96" s="39"/>
      <c r="D96" s="39"/>
      <c r="E96" s="75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ht="11.25">
      <c r="A97" s="16"/>
      <c r="B97" s="39"/>
      <c r="C97" s="39"/>
      <c r="D97" s="39"/>
      <c r="E97" s="75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ht="11.25">
      <c r="A98" s="16"/>
      <c r="B98" s="39"/>
      <c r="C98" s="39"/>
      <c r="D98" s="39"/>
      <c r="E98" s="75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ht="11.25">
      <c r="A99" s="16"/>
      <c r="B99" s="39"/>
      <c r="C99" s="39"/>
      <c r="D99" s="39"/>
      <c r="E99" s="75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ht="11.25">
      <c r="A100" s="16"/>
      <c r="B100" s="39"/>
      <c r="C100" s="39"/>
      <c r="D100" s="39"/>
      <c r="E100" s="75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ht="11.25">
      <c r="A101" s="16"/>
      <c r="B101" s="16"/>
      <c r="C101" s="16"/>
      <c r="D101" s="16"/>
      <c r="E101" s="7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ht="11.25">
      <c r="A102" s="16"/>
      <c r="B102" s="16"/>
      <c r="C102" s="16"/>
      <c r="D102" s="16"/>
      <c r="E102" s="75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ht="11.25">
      <c r="A103" s="16"/>
      <c r="B103" s="16"/>
      <c r="C103" s="16"/>
      <c r="D103" s="16"/>
      <c r="E103" s="75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ht="11.25">
      <c r="A104" s="16"/>
      <c r="B104" s="16"/>
      <c r="C104" s="16"/>
      <c r="D104" s="16"/>
      <c r="E104" s="75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ht="11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ht="11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ht="11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ht="11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ht="11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ht="11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ht="11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ht="11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ht="11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ht="11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ht="11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ht="11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ht="11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ht="11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ht="11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ht="11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ht="11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ht="11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 ht="11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ht="11.25">
      <c r="S124" s="16"/>
    </row>
    <row r="125" ht="11.25">
      <c r="S125" s="16"/>
    </row>
    <row r="126" ht="11.25">
      <c r="S126" s="16"/>
    </row>
    <row r="127" ht="11.25">
      <c r="S127" s="16"/>
    </row>
    <row r="128" ht="11.25">
      <c r="S128" s="16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selection activeCell="F59" sqref="F59"/>
    </sheetView>
  </sheetViews>
  <sheetFormatPr defaultColWidth="9.00390625" defaultRowHeight="12.75"/>
  <cols>
    <col min="1" max="1" width="5.875" style="14" customWidth="1"/>
    <col min="2" max="2" width="16.00390625" style="14" customWidth="1"/>
    <col min="3" max="3" width="4.625" style="14" customWidth="1"/>
    <col min="4" max="4" width="24.375" style="14" customWidth="1"/>
    <col min="5" max="5" width="6.375" style="14" customWidth="1"/>
    <col min="6" max="6" width="5.375" style="14" customWidth="1"/>
    <col min="7" max="14" width="7.75390625" style="14" customWidth="1"/>
    <col min="15" max="15" width="6.25390625" style="14" customWidth="1"/>
    <col min="16" max="16384" width="9.125" style="14" customWidth="1"/>
  </cols>
  <sheetData>
    <row r="1" ht="12" thickBot="1">
      <c r="A1" s="14" t="s">
        <v>34</v>
      </c>
    </row>
    <row r="2" spans="1:14" ht="12" thickBot="1">
      <c r="A2" s="13" t="s">
        <v>35</v>
      </c>
      <c r="B2" s="13"/>
      <c r="C2" s="13"/>
      <c r="D2" s="30" t="str">
        <f>soupisky!$A$1</f>
        <v>KRAJSKÝ PŘEBOR DRUŽSTEV MLADŠÍHO ŽACTVA II.TŘÍDY    </v>
      </c>
      <c r="E2" s="13"/>
      <c r="J2" s="57" t="s">
        <v>4</v>
      </c>
      <c r="L2" s="14" t="s">
        <v>0</v>
      </c>
      <c r="N2" s="13" t="s">
        <v>38</v>
      </c>
    </row>
    <row r="3" spans="1:14" ht="12" thickBot="1">
      <c r="A3" s="13" t="s">
        <v>23</v>
      </c>
      <c r="B3" s="13"/>
      <c r="C3" s="13"/>
      <c r="D3" s="30" t="str">
        <f>soupisky!$B$2</f>
        <v>SOLNICE</v>
      </c>
      <c r="J3" s="59" t="s">
        <v>5</v>
      </c>
      <c r="L3" s="84"/>
      <c r="M3" s="85"/>
      <c r="N3" s="86"/>
    </row>
    <row r="4" spans="1:14" ht="11.25">
      <c r="A4" s="14" t="s">
        <v>3</v>
      </c>
      <c r="B4" s="58">
        <f>soupisky!$E$2</f>
        <v>38974</v>
      </c>
      <c r="D4" s="14" t="s">
        <v>24</v>
      </c>
      <c r="J4" s="59"/>
      <c r="L4" s="14" t="s">
        <v>2</v>
      </c>
      <c r="N4" s="30" t="str">
        <f>soupisky!$C$4</f>
        <v>MLADŠÍ ŽÁKYNĚ</v>
      </c>
    </row>
    <row r="5" spans="2:10" ht="12" thickBot="1">
      <c r="B5" s="13"/>
      <c r="D5" s="13"/>
      <c r="J5" s="59"/>
    </row>
    <row r="6" spans="1:15" ht="23.25" thickBot="1">
      <c r="A6" s="60" t="s">
        <v>6</v>
      </c>
      <c r="B6" s="61" t="s">
        <v>7</v>
      </c>
      <c r="C6" s="62" t="s">
        <v>8</v>
      </c>
      <c r="D6" s="62" t="s">
        <v>9</v>
      </c>
      <c r="E6" s="60" t="s">
        <v>43</v>
      </c>
      <c r="F6" s="60" t="s">
        <v>41</v>
      </c>
      <c r="G6" s="93" t="s">
        <v>27</v>
      </c>
      <c r="H6" s="93" t="s">
        <v>28</v>
      </c>
      <c r="I6" s="94" t="s">
        <v>29</v>
      </c>
      <c r="J6" s="92"/>
      <c r="K6" s="93" t="s">
        <v>30</v>
      </c>
      <c r="L6" s="93" t="s">
        <v>31</v>
      </c>
      <c r="M6" s="94" t="s">
        <v>32</v>
      </c>
      <c r="N6" s="95" t="s">
        <v>26</v>
      </c>
      <c r="O6" s="96" t="s">
        <v>42</v>
      </c>
    </row>
    <row r="7" spans="1:15" ht="11.25">
      <c r="A7" s="66"/>
      <c r="B7" s="29" t="str">
        <f>soupisky!$A$8</f>
        <v>Broumová Michaela</v>
      </c>
      <c r="C7" s="29">
        <f>soupisky!$B$8</f>
        <v>95</v>
      </c>
      <c r="D7" s="29" t="str">
        <f>soupisky!$A$7</f>
        <v>SK Nové město n. M</v>
      </c>
      <c r="E7" s="67"/>
      <c r="F7" s="66"/>
      <c r="G7" s="66"/>
      <c r="H7" s="66"/>
      <c r="I7" s="66"/>
      <c r="J7" s="66"/>
      <c r="K7" s="66"/>
      <c r="L7" s="97"/>
      <c r="M7" s="69"/>
      <c r="N7" s="98"/>
      <c r="O7" s="97"/>
    </row>
    <row r="8" spans="1:15" ht="11.25">
      <c r="A8" s="66"/>
      <c r="B8" s="29" t="str">
        <f>soupisky!$A$9</f>
        <v>Rousková Eva</v>
      </c>
      <c r="C8" s="29">
        <f>soupisky!$B$9</f>
        <v>95</v>
      </c>
      <c r="D8" s="29" t="str">
        <f>soupisky!$A$7</f>
        <v>SK Nové město n. M</v>
      </c>
      <c r="E8" s="67"/>
      <c r="F8" s="66"/>
      <c r="G8" s="66"/>
      <c r="H8" s="66"/>
      <c r="I8" s="66"/>
      <c r="J8" s="66"/>
      <c r="K8" s="66"/>
      <c r="L8" s="97"/>
      <c r="M8" s="69"/>
      <c r="N8" s="98"/>
      <c r="O8" s="97"/>
    </row>
    <row r="9" spans="1:15" ht="11.25">
      <c r="A9" s="66"/>
      <c r="B9" s="29" t="str">
        <f>soupisky!$A$10</f>
        <v>Škaldová Lucie</v>
      </c>
      <c r="C9" s="29">
        <f>soupisky!$B$10</f>
        <v>96</v>
      </c>
      <c r="D9" s="29" t="str">
        <f>soupisky!$A$7</f>
        <v>SK Nové město n. M</v>
      </c>
      <c r="E9" s="67"/>
      <c r="F9" s="66"/>
      <c r="G9" s="66"/>
      <c r="H9" s="66"/>
      <c r="I9" s="66"/>
      <c r="J9" s="66"/>
      <c r="K9" s="66"/>
      <c r="L9" s="97"/>
      <c r="M9" s="69"/>
      <c r="N9" s="98"/>
      <c r="O9" s="97"/>
    </row>
    <row r="10" spans="1:15" ht="11.25">
      <c r="A10" s="66"/>
      <c r="B10" s="29" t="str">
        <f>soupisky!$A$11</f>
        <v>Vobornikova Iveta</v>
      </c>
      <c r="C10" s="29">
        <f>soupisky!$B$11</f>
        <v>96</v>
      </c>
      <c r="D10" s="29" t="str">
        <f>soupisky!$A$7</f>
        <v>SK Nové město n. M</v>
      </c>
      <c r="E10" s="67"/>
      <c r="F10" s="66"/>
      <c r="G10" s="66"/>
      <c r="H10" s="66"/>
      <c r="I10" s="66"/>
      <c r="J10" s="66"/>
      <c r="K10" s="66"/>
      <c r="L10" s="97"/>
      <c r="M10" s="69"/>
      <c r="N10" s="98"/>
      <c r="O10" s="97"/>
    </row>
    <row r="11" spans="1:15" ht="11.25">
      <c r="A11" s="66"/>
      <c r="B11" s="29" t="str">
        <f>soupisky!$A$12</f>
        <v>Herzigova Anna</v>
      </c>
      <c r="C11" s="29">
        <f>soupisky!$B$12</f>
        <v>96</v>
      </c>
      <c r="D11" s="29" t="str">
        <f>soupisky!$A$7</f>
        <v>SK Nové město n. M</v>
      </c>
      <c r="E11" s="67"/>
      <c r="F11" s="66"/>
      <c r="G11" s="66"/>
      <c r="H11" s="66"/>
      <c r="I11" s="66"/>
      <c r="J11" s="66"/>
      <c r="K11" s="66"/>
      <c r="L11" s="97"/>
      <c r="M11" s="69"/>
      <c r="N11" s="98"/>
      <c r="O11" s="97"/>
    </row>
    <row r="12" spans="1:15" ht="11.25">
      <c r="A12" s="66"/>
      <c r="B12" s="29" t="str">
        <f>soupisky!$A$13</f>
        <v>Wittichvá Barbora</v>
      </c>
      <c r="C12" s="29">
        <f>soupisky!$B$13</f>
        <v>96</v>
      </c>
      <c r="D12" s="29" t="str">
        <f>soupisky!$A$7</f>
        <v>SK Nové město n. M</v>
      </c>
      <c r="E12" s="67"/>
      <c r="F12" s="66"/>
      <c r="G12" s="66"/>
      <c r="H12" s="66"/>
      <c r="I12" s="66"/>
      <c r="J12" s="66"/>
      <c r="K12" s="66"/>
      <c r="L12" s="97"/>
      <c r="M12" s="69"/>
      <c r="N12" s="98"/>
      <c r="O12" s="97"/>
    </row>
    <row r="13" spans="1:15" ht="11.25">
      <c r="A13" s="66"/>
      <c r="B13" s="29" t="str">
        <f>soupisky!$A$16</f>
        <v>Malá Kristýna</v>
      </c>
      <c r="C13" s="29">
        <f>soupisky!$B$16</f>
        <v>95</v>
      </c>
      <c r="D13" s="29" t="str">
        <f>soupisky!$A$15</f>
        <v>Sokol Dvůr Králové A</v>
      </c>
      <c r="E13" s="67"/>
      <c r="F13" s="66"/>
      <c r="G13" s="66"/>
      <c r="H13" s="66"/>
      <c r="I13" s="66"/>
      <c r="J13" s="66"/>
      <c r="K13" s="66"/>
      <c r="L13" s="97"/>
      <c r="M13" s="69"/>
      <c r="N13" s="98"/>
      <c r="O13" s="97"/>
    </row>
    <row r="14" spans="1:15" ht="11.25">
      <c r="A14" s="66"/>
      <c r="B14" s="29" t="str">
        <f>soupisky!$A$17</f>
        <v>Rutrlová Anna</v>
      </c>
      <c r="C14" s="29">
        <f>soupisky!$B$17</f>
        <v>95</v>
      </c>
      <c r="D14" s="29" t="str">
        <f>soupisky!$A$15</f>
        <v>Sokol Dvůr Králové A</v>
      </c>
      <c r="E14" s="67"/>
      <c r="F14" s="66"/>
      <c r="G14" s="66"/>
      <c r="H14" s="66"/>
      <c r="I14" s="66"/>
      <c r="J14" s="66"/>
      <c r="K14" s="66"/>
      <c r="L14" s="97"/>
      <c r="M14" s="69"/>
      <c r="N14" s="98"/>
      <c r="O14" s="97"/>
    </row>
    <row r="15" spans="1:15" ht="11.25">
      <c r="A15" s="66"/>
      <c r="B15" s="29" t="str">
        <f>soupisky!$A$18</f>
        <v>Hysková Dominika</v>
      </c>
      <c r="C15" s="29">
        <f>soupisky!$B$18</f>
        <v>97</v>
      </c>
      <c r="D15" s="29" t="str">
        <f>soupisky!$A$15</f>
        <v>Sokol Dvůr Králové A</v>
      </c>
      <c r="E15" s="67"/>
      <c r="F15" s="66"/>
      <c r="G15" s="66"/>
      <c r="H15" s="66"/>
      <c r="I15" s="66"/>
      <c r="J15" s="66"/>
      <c r="K15" s="66"/>
      <c r="L15" s="97"/>
      <c r="M15" s="69"/>
      <c r="N15" s="98"/>
      <c r="O15" s="97"/>
    </row>
    <row r="16" spans="1:15" ht="11.25">
      <c r="A16" s="66"/>
      <c r="B16" s="29" t="str">
        <f>soupisky!$A$19</f>
        <v>Chaloupková Karolína</v>
      </c>
      <c r="C16" s="29">
        <f>soupisky!$B$19</f>
        <v>96</v>
      </c>
      <c r="D16" s="29" t="str">
        <f>soupisky!$A$15</f>
        <v>Sokol Dvůr Králové A</v>
      </c>
      <c r="E16" s="67"/>
      <c r="F16" s="66"/>
      <c r="G16" s="66"/>
      <c r="H16" s="66"/>
      <c r="I16" s="66"/>
      <c r="J16" s="66"/>
      <c r="K16" s="66"/>
      <c r="L16" s="97"/>
      <c r="M16" s="69"/>
      <c r="N16" s="98"/>
      <c r="O16" s="97"/>
    </row>
    <row r="17" spans="1:15" ht="11.25">
      <c r="A17" s="66"/>
      <c r="B17" s="29" t="str">
        <f>soupisky!$A$20</f>
        <v>Rufferová Alena</v>
      </c>
      <c r="C17" s="29">
        <f>soupisky!$B$20</f>
        <v>95</v>
      </c>
      <c r="D17" s="29" t="str">
        <f>soupisky!$A$15</f>
        <v>Sokol Dvůr Králové A</v>
      </c>
      <c r="E17" s="67"/>
      <c r="F17" s="66"/>
      <c r="G17" s="66"/>
      <c r="H17" s="66"/>
      <c r="I17" s="66"/>
      <c r="J17" s="66"/>
      <c r="K17" s="66"/>
      <c r="L17" s="97"/>
      <c r="M17" s="69"/>
      <c r="N17" s="98"/>
      <c r="O17" s="97"/>
    </row>
    <row r="18" spans="1:15" ht="11.25">
      <c r="A18" s="66"/>
      <c r="B18" s="29" t="str">
        <f>soupisky!$A$24</f>
        <v>Peterková Pavlína</v>
      </c>
      <c r="C18" s="29">
        <f>soupisky!$B$24</f>
        <v>96</v>
      </c>
      <c r="D18" s="29" t="str">
        <f>soupisky!$A$23</f>
        <v>SK Solnice A</v>
      </c>
      <c r="E18" s="67"/>
      <c r="F18" s="66"/>
      <c r="G18" s="66"/>
      <c r="H18" s="66"/>
      <c r="I18" s="66"/>
      <c r="J18" s="66"/>
      <c r="K18" s="66"/>
      <c r="L18" s="97"/>
      <c r="M18" s="69"/>
      <c r="N18" s="98"/>
      <c r="O18" s="97"/>
    </row>
    <row r="19" spans="1:15" ht="11.25">
      <c r="A19" s="66"/>
      <c r="B19" s="29" t="str">
        <f>soupisky!$A$25</f>
        <v>Štěpánová Veronika</v>
      </c>
      <c r="C19" s="29">
        <f>soupisky!$B$25</f>
        <v>95</v>
      </c>
      <c r="D19" s="29" t="str">
        <f>soupisky!$A$23</f>
        <v>SK Solnice A</v>
      </c>
      <c r="E19" s="67"/>
      <c r="F19" s="66"/>
      <c r="G19" s="66"/>
      <c r="H19" s="66"/>
      <c r="I19" s="66"/>
      <c r="J19" s="66"/>
      <c r="K19" s="66"/>
      <c r="L19" s="97"/>
      <c r="M19" s="69"/>
      <c r="N19" s="98"/>
      <c r="O19" s="97"/>
    </row>
    <row r="20" spans="1:15" ht="11.25">
      <c r="A20" s="66"/>
      <c r="B20" s="29" t="str">
        <f>soupisky!$A$26</f>
        <v>Kulštejnová Tereza</v>
      </c>
      <c r="C20" s="29">
        <f>soupisky!$B$26</f>
        <v>95</v>
      </c>
      <c r="D20" s="29" t="str">
        <f>soupisky!$A$23</f>
        <v>SK Solnice A</v>
      </c>
      <c r="E20" s="67"/>
      <c r="F20" s="66"/>
      <c r="G20" s="66"/>
      <c r="H20" s="66"/>
      <c r="I20" s="66"/>
      <c r="J20" s="66"/>
      <c r="K20" s="66"/>
      <c r="L20" s="97"/>
      <c r="M20" s="69"/>
      <c r="N20" s="98"/>
      <c r="O20" s="97"/>
    </row>
    <row r="21" spans="1:15" ht="11.25">
      <c r="A21" s="66"/>
      <c r="B21" s="29" t="str">
        <f>soupisky!$A$27</f>
        <v>Peterová Soňa</v>
      </c>
      <c r="C21" s="29">
        <f>soupisky!$B$27</f>
        <v>95</v>
      </c>
      <c r="D21" s="29" t="str">
        <f>soupisky!$A$23</f>
        <v>SK Solnice A</v>
      </c>
      <c r="E21" s="67"/>
      <c r="F21" s="66"/>
      <c r="G21" s="66"/>
      <c r="H21" s="66"/>
      <c r="I21" s="66"/>
      <c r="J21" s="66"/>
      <c r="K21" s="66"/>
      <c r="L21" s="97"/>
      <c r="M21" s="69"/>
      <c r="N21" s="98"/>
      <c r="O21" s="97"/>
    </row>
    <row r="22" spans="1:15" ht="11.25">
      <c r="A22" s="66"/>
      <c r="B22" s="29" t="str">
        <f>soupisky!$A$28</f>
        <v>Šremrová Vendula</v>
      </c>
      <c r="C22" s="29">
        <f>soupisky!$B$28</f>
        <v>96</v>
      </c>
      <c r="D22" s="29" t="str">
        <f>soupisky!$A$23</f>
        <v>SK Solnice A</v>
      </c>
      <c r="E22" s="67"/>
      <c r="F22" s="66"/>
      <c r="G22" s="66"/>
      <c r="H22" s="66"/>
      <c r="I22" s="66"/>
      <c r="J22" s="66"/>
      <c r="K22" s="66"/>
      <c r="L22" s="66"/>
      <c r="M22" s="69"/>
      <c r="N22" s="98"/>
      <c r="O22" s="97"/>
    </row>
    <row r="23" spans="1:15" ht="11.25">
      <c r="A23" s="66"/>
      <c r="B23" s="29" t="str">
        <f>soupisky!$A$29</f>
        <v>Netíková Tereza </v>
      </c>
      <c r="C23" s="29">
        <f>soupisky!$B$29</f>
        <v>95</v>
      </c>
      <c r="D23" s="29" t="str">
        <f>soupisky!$A$23</f>
        <v>SK Solnice A</v>
      </c>
      <c r="E23" s="67"/>
      <c r="F23" s="66"/>
      <c r="G23" s="66"/>
      <c r="H23" s="66"/>
      <c r="I23" s="66"/>
      <c r="J23" s="66"/>
      <c r="K23" s="66"/>
      <c r="L23" s="66"/>
      <c r="M23" s="69"/>
      <c r="N23" s="98"/>
      <c r="O23" s="97"/>
    </row>
    <row r="24" spans="1:15" ht="11.25">
      <c r="A24" s="66"/>
      <c r="B24" s="29" t="str">
        <f>soupisky!$A$32</f>
        <v>Freislebenová Anna</v>
      </c>
      <c r="C24" s="29">
        <f>soupisky!$B$32</f>
        <v>95</v>
      </c>
      <c r="D24" s="29" t="str">
        <f>soupisky!$A$31</f>
        <v>TJ SOKOL Jaroměř</v>
      </c>
      <c r="E24" s="67"/>
      <c r="F24" s="66"/>
      <c r="G24" s="66"/>
      <c r="H24" s="66"/>
      <c r="I24" s="66"/>
      <c r="J24" s="66"/>
      <c r="K24" s="66"/>
      <c r="L24" s="66"/>
      <c r="M24" s="69"/>
      <c r="N24" s="98"/>
      <c r="O24" s="97"/>
    </row>
    <row r="25" spans="1:15" ht="11.25">
      <c r="A25" s="66"/>
      <c r="B25" s="29" t="str">
        <f>soupisky!$A$33</f>
        <v>Nováková Petra</v>
      </c>
      <c r="C25" s="29">
        <f>soupisky!$B$33</f>
        <v>95</v>
      </c>
      <c r="D25" s="29" t="str">
        <f>soupisky!$A$31</f>
        <v>TJ SOKOL Jaroměř</v>
      </c>
      <c r="E25" s="67"/>
      <c r="F25" s="66"/>
      <c r="G25" s="66"/>
      <c r="H25" s="66"/>
      <c r="I25" s="66"/>
      <c r="J25" s="66"/>
      <c r="K25" s="66"/>
      <c r="L25" s="66"/>
      <c r="M25" s="69"/>
      <c r="N25" s="98"/>
      <c r="O25" s="97"/>
    </row>
    <row r="26" spans="1:15" ht="11.25">
      <c r="A26" s="66"/>
      <c r="B26" s="29" t="str">
        <f>soupisky!$A$34</f>
        <v>Horáčková Zdeňka</v>
      </c>
      <c r="C26" s="29">
        <f>soupisky!$B$34</f>
        <v>96</v>
      </c>
      <c r="D26" s="29" t="str">
        <f>soupisky!$A$31</f>
        <v>TJ SOKOL Jaroměř</v>
      </c>
      <c r="E26" s="67"/>
      <c r="F26" s="66"/>
      <c r="G26" s="66"/>
      <c r="H26" s="66"/>
      <c r="I26" s="66"/>
      <c r="J26" s="66"/>
      <c r="K26" s="66"/>
      <c r="L26" s="66"/>
      <c r="M26" s="69"/>
      <c r="N26" s="98"/>
      <c r="O26" s="97"/>
    </row>
    <row r="27" spans="1:15" ht="11.25">
      <c r="A27" s="66"/>
      <c r="B27" s="29" t="str">
        <f>soupisky!$A$35</f>
        <v>Štaffová Marie</v>
      </c>
      <c r="C27" s="29">
        <f>soupisky!$B$35</f>
        <v>95</v>
      </c>
      <c r="D27" s="29" t="str">
        <f>soupisky!$A$31</f>
        <v>TJ SOKOL Jaroměř</v>
      </c>
      <c r="E27" s="67"/>
      <c r="F27" s="66"/>
      <c r="G27" s="66"/>
      <c r="H27" s="66"/>
      <c r="I27" s="66"/>
      <c r="J27" s="66"/>
      <c r="K27" s="66"/>
      <c r="L27" s="66"/>
      <c r="M27" s="69"/>
      <c r="N27" s="98"/>
      <c r="O27" s="97"/>
    </row>
    <row r="28" spans="1:15" ht="11.25">
      <c r="A28" s="66"/>
      <c r="B28" s="29" t="str">
        <f>soupisky!$A$40</f>
        <v>Holiková Kristýna</v>
      </c>
      <c r="C28" s="29">
        <f>soupisky!$B$40</f>
        <v>96</v>
      </c>
      <c r="D28" s="29" t="str">
        <f>soupisky!$A$39</f>
        <v>SK Solnice B</v>
      </c>
      <c r="E28" s="67"/>
      <c r="F28" s="66"/>
      <c r="G28" s="66"/>
      <c r="H28" s="66"/>
      <c r="I28" s="66"/>
      <c r="J28" s="66"/>
      <c r="K28" s="66"/>
      <c r="L28" s="66"/>
      <c r="M28" s="69"/>
      <c r="N28" s="98"/>
      <c r="O28" s="97"/>
    </row>
    <row r="29" spans="1:15" ht="11.25">
      <c r="A29" s="66"/>
      <c r="B29" s="29" t="str">
        <f>soupisky!$A$41</f>
        <v>Panenková Michaela</v>
      </c>
      <c r="C29" s="29">
        <f>soupisky!$B$41</f>
        <v>96</v>
      </c>
      <c r="D29" s="29" t="str">
        <f>soupisky!$A$39</f>
        <v>SK Solnice B</v>
      </c>
      <c r="E29" s="67"/>
      <c r="F29" s="66"/>
      <c r="G29" s="66"/>
      <c r="H29" s="66"/>
      <c r="I29" s="66"/>
      <c r="J29" s="66"/>
      <c r="K29" s="66"/>
      <c r="L29" s="66"/>
      <c r="M29" s="69"/>
      <c r="N29" s="98"/>
      <c r="O29" s="97"/>
    </row>
    <row r="30" spans="1:15" ht="11.25">
      <c r="A30" s="66"/>
      <c r="B30" s="29" t="str">
        <f>soupisky!$A$42</f>
        <v>Hanusová Denisa</v>
      </c>
      <c r="C30" s="29">
        <f>soupisky!$B$42</f>
        <v>95</v>
      </c>
      <c r="D30" s="29" t="str">
        <f>soupisky!$A$39</f>
        <v>SK Solnice B</v>
      </c>
      <c r="E30" s="67"/>
      <c r="F30" s="66"/>
      <c r="G30" s="66"/>
      <c r="H30" s="66"/>
      <c r="I30" s="66"/>
      <c r="J30" s="66"/>
      <c r="K30" s="66"/>
      <c r="L30" s="66"/>
      <c r="M30" s="69"/>
      <c r="N30" s="98"/>
      <c r="O30" s="97"/>
    </row>
    <row r="31" spans="1:15" ht="11.25">
      <c r="A31" s="66"/>
      <c r="B31" s="29" t="str">
        <f>soupisky!$A$44</f>
        <v>Chorvátová Lenka</v>
      </c>
      <c r="C31" s="29">
        <f>soupisky!$B$44</f>
        <v>97</v>
      </c>
      <c r="D31" s="29" t="str">
        <f>soupisky!$A$39</f>
        <v>SK Solnice B</v>
      </c>
      <c r="E31" s="67"/>
      <c r="F31" s="66"/>
      <c r="G31" s="66"/>
      <c r="H31" s="66"/>
      <c r="I31" s="66"/>
      <c r="J31" s="66"/>
      <c r="K31" s="66"/>
      <c r="L31" s="66"/>
      <c r="M31" s="69"/>
      <c r="N31" s="98"/>
      <c r="O31" s="97"/>
    </row>
    <row r="32" spans="1:15" ht="11.25">
      <c r="A32" s="66"/>
      <c r="B32" s="29" t="str">
        <f>soupisky!$A$45</f>
        <v>závodnik 4</v>
      </c>
      <c r="C32" s="29">
        <f>soupisky!$B$45</f>
        <v>95</v>
      </c>
      <c r="D32" s="29" t="str">
        <f>soupisky!$A$39</f>
        <v>SK Solnice B</v>
      </c>
      <c r="E32" s="67"/>
      <c r="F32" s="66"/>
      <c r="G32" s="66"/>
      <c r="H32" s="66"/>
      <c r="I32" s="66"/>
      <c r="J32" s="66"/>
      <c r="K32" s="66"/>
      <c r="L32" s="66"/>
      <c r="M32" s="69"/>
      <c r="N32" s="98"/>
      <c r="O32" s="97"/>
    </row>
    <row r="33" spans="1:15" ht="11.25">
      <c r="A33" s="66"/>
      <c r="B33" s="29" t="str">
        <f>soupisky!$A$48</f>
        <v>Fohlová Denisa</v>
      </c>
      <c r="C33" s="29">
        <f>soupisky!$B$48</f>
        <v>98</v>
      </c>
      <c r="D33" s="29" t="str">
        <f>soupisky!$A$47</f>
        <v>SK Solnice C</v>
      </c>
      <c r="E33" s="67"/>
      <c r="F33" s="66"/>
      <c r="G33" s="66"/>
      <c r="H33" s="66"/>
      <c r="I33" s="66"/>
      <c r="J33" s="66"/>
      <c r="K33" s="66"/>
      <c r="L33" s="66"/>
      <c r="M33" s="69"/>
      <c r="N33" s="98"/>
      <c r="O33" s="97"/>
    </row>
    <row r="34" spans="1:15" ht="11.25">
      <c r="A34" s="66"/>
      <c r="B34" s="29" t="str">
        <f>soupisky!$A$49</f>
        <v>Kulhánková Iva</v>
      </c>
      <c r="C34" s="29">
        <f>soupisky!$B$49</f>
        <v>97</v>
      </c>
      <c r="D34" s="29" t="str">
        <f>soupisky!$A$47</f>
        <v>SK Solnice C</v>
      </c>
      <c r="E34" s="67"/>
      <c r="F34" s="66"/>
      <c r="G34" s="66"/>
      <c r="H34" s="66"/>
      <c r="I34" s="66"/>
      <c r="J34" s="66"/>
      <c r="K34" s="66"/>
      <c r="L34" s="66"/>
      <c r="M34" s="69"/>
      <c r="N34" s="99"/>
      <c r="O34" s="97"/>
    </row>
    <row r="35" spans="1:15" ht="11.25">
      <c r="A35" s="66"/>
      <c r="B35" s="29" t="str">
        <f>soupisky!$A$50</f>
        <v>Pohlová Leona</v>
      </c>
      <c r="C35" s="29">
        <f>soupisky!$B$50</f>
        <v>97</v>
      </c>
      <c r="D35" s="29" t="str">
        <f>soupisky!$A$47</f>
        <v>SK Solnice C</v>
      </c>
      <c r="E35" s="67"/>
      <c r="F35" s="66"/>
      <c r="G35" s="66"/>
      <c r="H35" s="66"/>
      <c r="I35" s="66"/>
      <c r="J35" s="66"/>
      <c r="K35" s="66"/>
      <c r="L35" s="66"/>
      <c r="M35" s="69"/>
      <c r="N35" s="99"/>
      <c r="O35" s="97"/>
    </row>
    <row r="36" spans="1:15" ht="11.25">
      <c r="A36" s="66"/>
      <c r="B36" s="29" t="str">
        <f>soupisky!$A$51</f>
        <v>Zajíčková Pavlína</v>
      </c>
      <c r="C36" s="29">
        <f>soupisky!$B$51</f>
        <v>99</v>
      </c>
      <c r="D36" s="29" t="str">
        <f>soupisky!$A$47</f>
        <v>SK Solnice C</v>
      </c>
      <c r="E36" s="67"/>
      <c r="F36" s="66"/>
      <c r="G36" s="66"/>
      <c r="H36" s="66"/>
      <c r="I36" s="66"/>
      <c r="J36" s="66"/>
      <c r="K36" s="66"/>
      <c r="L36" s="66"/>
      <c r="M36" s="69"/>
      <c r="N36" s="99"/>
      <c r="O36" s="97"/>
    </row>
    <row r="37" spans="1:15" ht="11.25">
      <c r="A37" s="66"/>
      <c r="B37" s="29" t="str">
        <f>soupisky!$A$56</f>
        <v>Vítková Zuzana</v>
      </c>
      <c r="C37" s="29">
        <f>soupisky!$B$56</f>
        <v>97</v>
      </c>
      <c r="D37" s="29" t="str">
        <f>soupisky!$A$55</f>
        <v>SOKOL Dvůr Králové B</v>
      </c>
      <c r="E37" s="67"/>
      <c r="F37" s="66"/>
      <c r="G37" s="66"/>
      <c r="H37" s="66"/>
      <c r="I37" s="66"/>
      <c r="J37" s="66"/>
      <c r="K37" s="66"/>
      <c r="L37" s="66"/>
      <c r="M37" s="69"/>
      <c r="N37" s="99"/>
      <c r="O37" s="97"/>
    </row>
    <row r="38" spans="1:15" ht="11.25">
      <c r="A38" s="66"/>
      <c r="B38" s="29" t="str">
        <f>soupisky!$A$57</f>
        <v>Nápravníková Lucie</v>
      </c>
      <c r="C38" s="29">
        <f>soupisky!$B$57</f>
        <v>96</v>
      </c>
      <c r="D38" s="29" t="str">
        <f>soupisky!$A$55</f>
        <v>SOKOL Dvůr Králové B</v>
      </c>
      <c r="E38" s="67"/>
      <c r="F38" s="66"/>
      <c r="G38" s="66"/>
      <c r="H38" s="66"/>
      <c r="I38" s="66"/>
      <c r="J38" s="66"/>
      <c r="K38" s="66"/>
      <c r="L38" s="66"/>
      <c r="M38" s="69"/>
      <c r="N38" s="99"/>
      <c r="O38" s="97"/>
    </row>
    <row r="39" spans="1:15" ht="11.25">
      <c r="A39" s="66"/>
      <c r="B39" s="29" t="str">
        <f>soupisky!$A$58</f>
        <v>Házová Michaela</v>
      </c>
      <c r="C39" s="29">
        <f>soupisky!$B$58</f>
        <v>96</v>
      </c>
      <c r="D39" s="29" t="str">
        <f>soupisky!$A$55</f>
        <v>SOKOL Dvůr Králové B</v>
      </c>
      <c r="E39" s="67"/>
      <c r="F39" s="66"/>
      <c r="G39" s="66"/>
      <c r="H39" s="66"/>
      <c r="I39" s="66"/>
      <c r="J39" s="66"/>
      <c r="K39" s="66"/>
      <c r="L39" s="66"/>
      <c r="M39" s="69"/>
      <c r="N39" s="99"/>
      <c r="O39" s="97"/>
    </row>
    <row r="40" spans="1:15" ht="11.25">
      <c r="A40" s="66"/>
      <c r="B40" s="29" t="str">
        <f>soupisky!$A$64</f>
        <v>Tomaščínová Adriana</v>
      </c>
      <c r="C40" s="29">
        <f>soupisky!$B$64</f>
        <v>95</v>
      </c>
      <c r="D40" s="29" t="str">
        <f>soupisky!$A$63</f>
        <v>TJ Dobruška</v>
      </c>
      <c r="E40" s="67"/>
      <c r="F40" s="66"/>
      <c r="G40" s="66"/>
      <c r="H40" s="66"/>
      <c r="I40" s="66"/>
      <c r="J40" s="66"/>
      <c r="K40" s="66"/>
      <c r="L40" s="66"/>
      <c r="M40" s="69"/>
      <c r="N40" s="99"/>
      <c r="O40" s="97"/>
    </row>
    <row r="41" spans="1:15" ht="11.25">
      <c r="A41" s="66"/>
      <c r="B41" s="29" t="str">
        <f>soupisky!$A$65</f>
        <v>Bašová Magda</v>
      </c>
      <c r="C41" s="29">
        <f>soupisky!$B$65</f>
        <v>97</v>
      </c>
      <c r="D41" s="29" t="str">
        <f>soupisky!$A$63</f>
        <v>TJ Dobruška</v>
      </c>
      <c r="E41" s="67"/>
      <c r="F41" s="66"/>
      <c r="G41" s="66"/>
      <c r="H41" s="66"/>
      <c r="I41" s="66"/>
      <c r="J41" s="66"/>
      <c r="K41" s="66"/>
      <c r="L41" s="66"/>
      <c r="M41" s="69"/>
      <c r="N41" s="99"/>
      <c r="O41" s="97"/>
    </row>
    <row r="42" spans="1:15" ht="11.25">
      <c r="A42" s="66"/>
      <c r="B42" s="29" t="str">
        <f>soupisky!$A$66</f>
        <v>Bašová Vanesa</v>
      </c>
      <c r="C42" s="29">
        <f>soupisky!$B$66</f>
        <v>97</v>
      </c>
      <c r="D42" s="29" t="str">
        <f>soupisky!$A$63</f>
        <v>TJ Dobruška</v>
      </c>
      <c r="E42" s="67"/>
      <c r="F42" s="66"/>
      <c r="G42" s="66"/>
      <c r="H42" s="66"/>
      <c r="I42" s="66"/>
      <c r="J42" s="66"/>
      <c r="K42" s="66"/>
      <c r="L42" s="66"/>
      <c r="M42" s="69"/>
      <c r="N42" s="99"/>
      <c r="O42" s="97"/>
    </row>
    <row r="43" spans="1:15" ht="11.25">
      <c r="A43" s="16"/>
      <c r="B43" s="116"/>
      <c r="C43" s="117"/>
      <c r="D43" s="116"/>
      <c r="E43" s="118"/>
      <c r="F43" s="78"/>
      <c r="G43" s="16"/>
      <c r="H43" s="16"/>
      <c r="I43" s="16"/>
      <c r="J43" s="16"/>
      <c r="K43" s="16"/>
      <c r="L43" s="16"/>
      <c r="M43" s="16"/>
      <c r="N43" s="23"/>
      <c r="O43" s="16"/>
    </row>
    <row r="44" spans="2:8" ht="11.25">
      <c r="B44" s="77" t="s">
        <v>17</v>
      </c>
      <c r="C44" s="78"/>
      <c r="D44" s="77"/>
      <c r="E44" s="79"/>
      <c r="F44" s="78"/>
      <c r="G44" s="16"/>
      <c r="H44" s="14" t="s">
        <v>16</v>
      </c>
    </row>
    <row r="45" spans="2:8" ht="11.25">
      <c r="B45" s="80" t="s">
        <v>20</v>
      </c>
      <c r="C45" s="81"/>
      <c r="D45" s="80"/>
      <c r="E45" s="16"/>
      <c r="F45" s="81"/>
      <c r="G45" s="16"/>
      <c r="H45" s="16"/>
    </row>
    <row r="46" spans="2:8" ht="11.25">
      <c r="B46" s="80" t="s">
        <v>19</v>
      </c>
      <c r="C46" s="82"/>
      <c r="D46" s="72"/>
      <c r="E46" s="83"/>
      <c r="F46" s="82"/>
      <c r="G46" s="16"/>
      <c r="H46" s="72" t="s">
        <v>21</v>
      </c>
    </row>
    <row r="50" spans="1:18" ht="11.25">
      <c r="A50" s="100"/>
      <c r="B50" s="100"/>
      <c r="C50" s="101"/>
      <c r="D50" s="100"/>
      <c r="E50" s="100"/>
      <c r="F50" s="16"/>
      <c r="G50" s="16"/>
      <c r="H50" s="16"/>
      <c r="I50" s="16"/>
      <c r="J50" s="75"/>
      <c r="K50" s="16"/>
      <c r="L50" s="16"/>
      <c r="M50" s="16"/>
      <c r="N50" s="100"/>
      <c r="O50" s="16"/>
      <c r="P50" s="16"/>
      <c r="Q50" s="16"/>
      <c r="R50" s="16"/>
    </row>
    <row r="51" spans="1:18" ht="11.25">
      <c r="A51" s="16"/>
      <c r="B51" s="39"/>
      <c r="C51" s="39"/>
      <c r="D51" s="39"/>
      <c r="E51" s="75"/>
      <c r="F51" s="16"/>
      <c r="G51" s="16"/>
      <c r="H51" s="16"/>
      <c r="I51" s="16"/>
      <c r="J51" s="16"/>
      <c r="K51" s="16"/>
      <c r="L51" s="16"/>
      <c r="M51" s="16"/>
      <c r="N51" s="107"/>
      <c r="O51" s="16"/>
      <c r="P51" s="16"/>
      <c r="Q51" s="16"/>
      <c r="R51" s="16"/>
    </row>
    <row r="52" spans="1:18" ht="11.25">
      <c r="A52" s="16"/>
      <c r="B52" s="39"/>
      <c r="C52" s="39"/>
      <c r="D52" s="39"/>
      <c r="E52" s="75"/>
      <c r="F52" s="16"/>
      <c r="G52" s="16"/>
      <c r="H52" s="16"/>
      <c r="I52" s="16"/>
      <c r="J52" s="16"/>
      <c r="K52" s="16"/>
      <c r="L52" s="16"/>
      <c r="M52" s="16"/>
      <c r="N52" s="107"/>
      <c r="O52" s="16"/>
      <c r="P52" s="16"/>
      <c r="Q52" s="16"/>
      <c r="R52" s="16"/>
    </row>
    <row r="53" spans="1:18" ht="11.25">
      <c r="A53" s="16"/>
      <c r="B53" s="39"/>
      <c r="C53" s="39"/>
      <c r="D53" s="39"/>
      <c r="E53" s="75"/>
      <c r="F53" s="16"/>
      <c r="G53" s="16"/>
      <c r="H53" s="16"/>
      <c r="I53" s="16"/>
      <c r="J53" s="16"/>
      <c r="K53" s="16"/>
      <c r="L53" s="16"/>
      <c r="M53" s="16"/>
      <c r="N53" s="107"/>
      <c r="O53" s="16"/>
      <c r="P53" s="16"/>
      <c r="Q53" s="16"/>
      <c r="R53" s="16"/>
    </row>
    <row r="54" spans="1:18" ht="11.25">
      <c r="A54" s="16"/>
      <c r="B54" s="39"/>
      <c r="C54" s="39"/>
      <c r="D54" s="39"/>
      <c r="E54" s="75"/>
      <c r="F54" s="16"/>
      <c r="G54" s="16"/>
      <c r="H54" s="16"/>
      <c r="I54" s="16"/>
      <c r="J54" s="16"/>
      <c r="K54" s="16"/>
      <c r="L54" s="16"/>
      <c r="M54" s="16"/>
      <c r="N54" s="107"/>
      <c r="O54" s="16"/>
      <c r="P54" s="16"/>
      <c r="Q54" s="16"/>
      <c r="R54" s="16"/>
    </row>
    <row r="55" spans="1:18" ht="11.25">
      <c r="A55" s="16"/>
      <c r="B55" s="39"/>
      <c r="C55" s="39"/>
      <c r="D55" s="39"/>
      <c r="E55" s="75"/>
      <c r="F55" s="16"/>
      <c r="G55" s="16"/>
      <c r="H55" s="16"/>
      <c r="I55" s="16"/>
      <c r="J55" s="16"/>
      <c r="K55" s="16"/>
      <c r="L55" s="16"/>
      <c r="M55" s="16"/>
      <c r="N55" s="107"/>
      <c r="O55" s="16"/>
      <c r="P55" s="16"/>
      <c r="Q55" s="16"/>
      <c r="R55" s="16"/>
    </row>
    <row r="56" spans="1:18" ht="11.25">
      <c r="A56" s="16"/>
      <c r="B56" s="39"/>
      <c r="C56" s="39"/>
      <c r="D56" s="39"/>
      <c r="E56" s="75"/>
      <c r="F56" s="16"/>
      <c r="G56" s="16"/>
      <c r="H56" s="16"/>
      <c r="I56" s="16"/>
      <c r="J56" s="16"/>
      <c r="K56" s="16"/>
      <c r="L56" s="16"/>
      <c r="M56" s="16"/>
      <c r="N56" s="107"/>
      <c r="O56" s="16"/>
      <c r="P56" s="16"/>
      <c r="Q56" s="16"/>
      <c r="R56" s="16"/>
    </row>
    <row r="57" spans="1:18" ht="11.25">
      <c r="A57" s="16"/>
      <c r="B57" s="39"/>
      <c r="C57" s="39"/>
      <c r="D57" s="39"/>
      <c r="E57" s="75"/>
      <c r="F57" s="16"/>
      <c r="G57" s="16"/>
      <c r="H57" s="16"/>
      <c r="I57" s="16"/>
      <c r="J57" s="16"/>
      <c r="K57" s="16"/>
      <c r="L57" s="16"/>
      <c r="M57" s="16"/>
      <c r="N57" s="107"/>
      <c r="O57" s="16"/>
      <c r="P57" s="16"/>
      <c r="Q57" s="16"/>
      <c r="R57" s="16"/>
    </row>
    <row r="58" spans="1:18" ht="11.25">
      <c r="A58" s="16"/>
      <c r="B58" s="39"/>
      <c r="C58" s="39"/>
      <c r="D58" s="39"/>
      <c r="E58" s="75"/>
      <c r="F58" s="16"/>
      <c r="G58" s="16"/>
      <c r="H58" s="16"/>
      <c r="I58" s="16"/>
      <c r="J58" s="16"/>
      <c r="K58" s="16"/>
      <c r="L58" s="16"/>
      <c r="M58" s="16"/>
      <c r="N58" s="107"/>
      <c r="O58" s="16"/>
      <c r="P58" s="16"/>
      <c r="Q58" s="16"/>
      <c r="R58" s="16"/>
    </row>
    <row r="59" spans="1:18" ht="11.25">
      <c r="A59" s="16"/>
      <c r="B59" s="39"/>
      <c r="C59" s="39"/>
      <c r="D59" s="39"/>
      <c r="E59" s="75"/>
      <c r="F59" s="16"/>
      <c r="G59" s="16"/>
      <c r="H59" s="16"/>
      <c r="I59" s="16"/>
      <c r="J59" s="16"/>
      <c r="K59" s="16"/>
      <c r="L59" s="16"/>
      <c r="M59" s="16"/>
      <c r="N59" s="107"/>
      <c r="O59" s="16"/>
      <c r="P59" s="16"/>
      <c r="Q59" s="16"/>
      <c r="R59" s="16"/>
    </row>
    <row r="60" spans="1:18" ht="11.25">
      <c r="A60" s="16"/>
      <c r="B60" s="39"/>
      <c r="C60" s="39"/>
      <c r="D60" s="39"/>
      <c r="E60" s="75"/>
      <c r="F60" s="16"/>
      <c r="G60" s="16"/>
      <c r="H60" s="16"/>
      <c r="I60" s="16"/>
      <c r="J60" s="16"/>
      <c r="K60" s="16"/>
      <c r="L60" s="16"/>
      <c r="M60" s="16"/>
      <c r="N60" s="107"/>
      <c r="O60" s="16"/>
      <c r="P60" s="16"/>
      <c r="Q60" s="16"/>
      <c r="R60" s="16"/>
    </row>
    <row r="61" spans="1:18" ht="11.25">
      <c r="A61" s="16"/>
      <c r="B61" s="39"/>
      <c r="C61" s="39"/>
      <c r="D61" s="39"/>
      <c r="E61" s="75"/>
      <c r="F61" s="16"/>
      <c r="G61" s="16"/>
      <c r="H61" s="16"/>
      <c r="I61" s="16"/>
      <c r="J61" s="16"/>
      <c r="K61" s="16"/>
      <c r="L61" s="16"/>
      <c r="M61" s="16"/>
      <c r="N61" s="107"/>
      <c r="O61" s="16"/>
      <c r="P61" s="16"/>
      <c r="Q61" s="16"/>
      <c r="R61" s="16"/>
    </row>
    <row r="62" spans="1:18" ht="11.25">
      <c r="A62" s="16"/>
      <c r="B62" s="39"/>
      <c r="C62" s="39"/>
      <c r="D62" s="39"/>
      <c r="E62" s="75"/>
      <c r="F62" s="16"/>
      <c r="G62" s="16"/>
      <c r="H62" s="16"/>
      <c r="I62" s="16"/>
      <c r="J62" s="16"/>
      <c r="K62" s="16"/>
      <c r="L62" s="16"/>
      <c r="M62" s="16"/>
      <c r="N62" s="107"/>
      <c r="O62" s="16"/>
      <c r="P62" s="16"/>
      <c r="Q62" s="16"/>
      <c r="R62" s="16"/>
    </row>
    <row r="63" spans="1:18" ht="11.25">
      <c r="A63" s="16"/>
      <c r="B63" s="39"/>
      <c r="C63" s="39"/>
      <c r="D63" s="39"/>
      <c r="E63" s="75"/>
      <c r="F63" s="16"/>
      <c r="G63" s="16"/>
      <c r="H63" s="16"/>
      <c r="I63" s="16"/>
      <c r="J63" s="16"/>
      <c r="K63" s="16"/>
      <c r="L63" s="16"/>
      <c r="M63" s="16"/>
      <c r="N63" s="107"/>
      <c r="O63" s="16"/>
      <c r="P63" s="16"/>
      <c r="Q63" s="16"/>
      <c r="R63" s="16"/>
    </row>
    <row r="64" spans="1:18" ht="11.25">
      <c r="A64" s="16"/>
      <c r="B64" s="39"/>
      <c r="C64" s="39"/>
      <c r="D64" s="39"/>
      <c r="E64" s="75"/>
      <c r="F64" s="16"/>
      <c r="G64" s="16"/>
      <c r="H64" s="16"/>
      <c r="I64" s="16"/>
      <c r="J64" s="16"/>
      <c r="K64" s="16"/>
      <c r="L64" s="16"/>
      <c r="M64" s="16"/>
      <c r="N64" s="107"/>
      <c r="O64" s="16"/>
      <c r="P64" s="16"/>
      <c r="Q64" s="16"/>
      <c r="R64" s="16"/>
    </row>
    <row r="65" spans="1:18" ht="11.25">
      <c r="A65" s="16"/>
      <c r="B65" s="39"/>
      <c r="C65" s="39"/>
      <c r="D65" s="39"/>
      <c r="E65" s="75"/>
      <c r="F65" s="16"/>
      <c r="G65" s="16"/>
      <c r="H65" s="16"/>
      <c r="I65" s="16"/>
      <c r="J65" s="16"/>
      <c r="K65" s="16"/>
      <c r="L65" s="16"/>
      <c r="M65" s="16"/>
      <c r="N65" s="107"/>
      <c r="O65" s="16"/>
      <c r="P65" s="16"/>
      <c r="Q65" s="16"/>
      <c r="R65" s="16"/>
    </row>
    <row r="66" spans="1:18" ht="11.25">
      <c r="A66" s="16"/>
      <c r="B66" s="39"/>
      <c r="C66" s="39"/>
      <c r="D66" s="39"/>
      <c r="E66" s="75"/>
      <c r="F66" s="16"/>
      <c r="G66" s="16"/>
      <c r="H66" s="16"/>
      <c r="I66" s="16"/>
      <c r="J66" s="16"/>
      <c r="K66" s="16"/>
      <c r="L66" s="16"/>
      <c r="M66" s="16"/>
      <c r="N66" s="107"/>
      <c r="O66" s="16"/>
      <c r="P66" s="16"/>
      <c r="Q66" s="16"/>
      <c r="R66" s="16"/>
    </row>
    <row r="67" spans="1:18" ht="11.25">
      <c r="A67" s="16"/>
      <c r="B67" s="39"/>
      <c r="C67" s="39"/>
      <c r="D67" s="39"/>
      <c r="E67" s="75"/>
      <c r="F67" s="16"/>
      <c r="G67" s="16"/>
      <c r="H67" s="16"/>
      <c r="I67" s="16"/>
      <c r="J67" s="16"/>
      <c r="K67" s="16"/>
      <c r="L67" s="16"/>
      <c r="M67" s="16"/>
      <c r="N67" s="107"/>
      <c r="O67" s="16"/>
      <c r="P67" s="16"/>
      <c r="Q67" s="16"/>
      <c r="R67" s="16"/>
    </row>
    <row r="68" spans="1:18" ht="11.25">
      <c r="A68" s="16"/>
      <c r="B68" s="39"/>
      <c r="C68" s="39"/>
      <c r="D68" s="39"/>
      <c r="E68" s="75"/>
      <c r="F68" s="16"/>
      <c r="G68" s="16"/>
      <c r="H68" s="16"/>
      <c r="I68" s="16"/>
      <c r="J68" s="16"/>
      <c r="K68" s="16"/>
      <c r="L68" s="16"/>
      <c r="M68" s="16"/>
      <c r="N68" s="107"/>
      <c r="O68" s="16"/>
      <c r="P68" s="16"/>
      <c r="Q68" s="16"/>
      <c r="R68" s="16"/>
    </row>
    <row r="69" spans="1:18" ht="11.25">
      <c r="A69" s="16"/>
      <c r="B69" s="39"/>
      <c r="C69" s="39"/>
      <c r="D69" s="39"/>
      <c r="E69" s="75"/>
      <c r="F69" s="16"/>
      <c r="G69" s="16"/>
      <c r="H69" s="16"/>
      <c r="I69" s="16"/>
      <c r="J69" s="16"/>
      <c r="K69" s="16"/>
      <c r="L69" s="16"/>
      <c r="M69" s="16"/>
      <c r="N69" s="107"/>
      <c r="O69" s="16"/>
      <c r="P69" s="16"/>
      <c r="Q69" s="16"/>
      <c r="R69" s="16"/>
    </row>
    <row r="70" spans="1:18" ht="11.25">
      <c r="A70" s="16"/>
      <c r="B70" s="39"/>
      <c r="C70" s="39"/>
      <c r="D70" s="39"/>
      <c r="E70" s="75"/>
      <c r="F70" s="16"/>
      <c r="G70" s="16"/>
      <c r="H70" s="16"/>
      <c r="I70" s="16"/>
      <c r="J70" s="16"/>
      <c r="K70" s="16"/>
      <c r="L70" s="16"/>
      <c r="M70" s="16"/>
      <c r="N70" s="107"/>
      <c r="O70" s="16"/>
      <c r="P70" s="16"/>
      <c r="Q70" s="16"/>
      <c r="R70" s="16"/>
    </row>
    <row r="71" spans="1:18" ht="11.25">
      <c r="A71" s="16"/>
      <c r="B71" s="39"/>
      <c r="C71" s="39"/>
      <c r="D71" s="39"/>
      <c r="E71" s="75"/>
      <c r="F71" s="16"/>
      <c r="G71" s="16"/>
      <c r="H71" s="16"/>
      <c r="I71" s="16"/>
      <c r="J71" s="16"/>
      <c r="K71" s="16"/>
      <c r="L71" s="16"/>
      <c r="M71" s="16"/>
      <c r="N71" s="107"/>
      <c r="O71" s="16"/>
      <c r="P71" s="16"/>
      <c r="Q71" s="16"/>
      <c r="R71" s="16"/>
    </row>
    <row r="72" spans="1:18" ht="11.25">
      <c r="A72" s="16"/>
      <c r="B72" s="39"/>
      <c r="C72" s="39"/>
      <c r="D72" s="39"/>
      <c r="E72" s="75"/>
      <c r="F72" s="16"/>
      <c r="G72" s="16"/>
      <c r="H72" s="16"/>
      <c r="I72" s="16"/>
      <c r="J72" s="16"/>
      <c r="K72" s="16"/>
      <c r="L72" s="16"/>
      <c r="M72" s="16"/>
      <c r="N72" s="107"/>
      <c r="O72" s="16"/>
      <c r="P72" s="16"/>
      <c r="Q72" s="16"/>
      <c r="R72" s="16"/>
    </row>
    <row r="73" spans="1:18" ht="11.25">
      <c r="A73" s="16"/>
      <c r="B73" s="39"/>
      <c r="C73" s="39"/>
      <c r="D73" s="39"/>
      <c r="E73" s="75"/>
      <c r="F73" s="16"/>
      <c r="G73" s="16"/>
      <c r="H73" s="16"/>
      <c r="I73" s="16"/>
      <c r="J73" s="16"/>
      <c r="K73" s="16"/>
      <c r="L73" s="16"/>
      <c r="M73" s="16"/>
      <c r="N73" s="107"/>
      <c r="O73" s="16"/>
      <c r="P73" s="16"/>
      <c r="Q73" s="16"/>
      <c r="R73" s="16"/>
    </row>
    <row r="74" spans="1:18" ht="11.25">
      <c r="A74" s="16"/>
      <c r="B74" s="39"/>
      <c r="C74" s="39"/>
      <c r="D74" s="39"/>
      <c r="E74" s="75"/>
      <c r="F74" s="16"/>
      <c r="G74" s="16"/>
      <c r="H74" s="16"/>
      <c r="I74" s="16"/>
      <c r="J74" s="16"/>
      <c r="K74" s="16"/>
      <c r="L74" s="16"/>
      <c r="M74" s="16"/>
      <c r="N74" s="107"/>
      <c r="O74" s="16"/>
      <c r="P74" s="16"/>
      <c r="Q74" s="16"/>
      <c r="R74" s="16"/>
    </row>
    <row r="75" spans="1:18" ht="11.25">
      <c r="A75" s="16"/>
      <c r="B75" s="39"/>
      <c r="C75" s="39"/>
      <c r="D75" s="39"/>
      <c r="E75" s="75"/>
      <c r="F75" s="16"/>
      <c r="G75" s="16"/>
      <c r="H75" s="16"/>
      <c r="I75" s="16"/>
      <c r="J75" s="16"/>
      <c r="K75" s="16"/>
      <c r="L75" s="16"/>
      <c r="M75" s="16"/>
      <c r="N75" s="107"/>
      <c r="O75" s="16"/>
      <c r="P75" s="16"/>
      <c r="Q75" s="16"/>
      <c r="R75" s="16"/>
    </row>
    <row r="76" spans="1:18" ht="11.25">
      <c r="A76" s="16"/>
      <c r="B76" s="39"/>
      <c r="C76" s="39"/>
      <c r="D76" s="39"/>
      <c r="E76" s="75"/>
      <c r="F76" s="16"/>
      <c r="G76" s="16"/>
      <c r="H76" s="16"/>
      <c r="I76" s="16"/>
      <c r="J76" s="16"/>
      <c r="K76" s="16"/>
      <c r="L76" s="16"/>
      <c r="M76" s="16"/>
      <c r="N76" s="107"/>
      <c r="O76" s="16"/>
      <c r="P76" s="16"/>
      <c r="Q76" s="16"/>
      <c r="R76" s="16"/>
    </row>
    <row r="77" spans="1:18" ht="11.25">
      <c r="A77" s="16"/>
      <c r="B77" s="39"/>
      <c r="C77" s="39"/>
      <c r="D77" s="39"/>
      <c r="E77" s="75"/>
      <c r="F77" s="16"/>
      <c r="G77" s="16"/>
      <c r="H77" s="16"/>
      <c r="I77" s="16"/>
      <c r="J77" s="16"/>
      <c r="K77" s="16"/>
      <c r="L77" s="16"/>
      <c r="M77" s="16"/>
      <c r="N77" s="107"/>
      <c r="O77" s="16"/>
      <c r="P77" s="16"/>
      <c r="Q77" s="16"/>
      <c r="R77" s="16"/>
    </row>
    <row r="78" spans="1:18" ht="11.25">
      <c r="A78" s="16"/>
      <c r="B78" s="39"/>
      <c r="C78" s="39"/>
      <c r="D78" s="39"/>
      <c r="E78" s="75"/>
      <c r="F78" s="16"/>
      <c r="G78" s="16"/>
      <c r="H78" s="16"/>
      <c r="I78" s="16"/>
      <c r="J78" s="16"/>
      <c r="K78" s="16"/>
      <c r="L78" s="16"/>
      <c r="M78" s="16"/>
      <c r="N78" s="107"/>
      <c r="O78" s="16"/>
      <c r="P78" s="16"/>
      <c r="Q78" s="16"/>
      <c r="R78" s="16"/>
    </row>
    <row r="79" spans="1:18" ht="11.25">
      <c r="A79" s="16"/>
      <c r="B79" s="39"/>
      <c r="C79" s="39"/>
      <c r="D79" s="39"/>
      <c r="E79" s="75"/>
      <c r="F79" s="16"/>
      <c r="G79" s="16"/>
      <c r="H79" s="16"/>
      <c r="I79" s="16"/>
      <c r="J79" s="16"/>
      <c r="K79" s="16"/>
      <c r="L79" s="16"/>
      <c r="M79" s="16"/>
      <c r="N79" s="107"/>
      <c r="O79" s="16"/>
      <c r="P79" s="16"/>
      <c r="Q79" s="16"/>
      <c r="R79" s="16"/>
    </row>
    <row r="80" spans="1:18" ht="11.25">
      <c r="A80" s="16"/>
      <c r="B80" s="16"/>
      <c r="C80" s="16"/>
      <c r="D80" s="16"/>
      <c r="E80" s="7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1.25">
      <c r="A81" s="16"/>
      <c r="B81" s="16"/>
      <c r="C81" s="16"/>
      <c r="D81" s="16"/>
      <c r="E81" s="7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1.25">
      <c r="A82" s="16"/>
      <c r="B82" s="16"/>
      <c r="C82" s="16"/>
      <c r="D82" s="16"/>
      <c r="E82" s="7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1.25">
      <c r="A83" s="16"/>
      <c r="B83" s="16"/>
      <c r="C83" s="16"/>
      <c r="D83" s="16"/>
      <c r="E83" s="7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1.25">
      <c r="A84" s="16"/>
      <c r="B84" s="16"/>
      <c r="C84" s="16"/>
      <c r="D84" s="16"/>
      <c r="E84" s="7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1.25">
      <c r="A85" s="16"/>
      <c r="B85" s="16"/>
      <c r="C85" s="16"/>
      <c r="D85" s="16"/>
      <c r="E85" s="7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1.25">
      <c r="A86" s="16"/>
      <c r="B86" s="16"/>
      <c r="C86" s="16"/>
      <c r="D86" s="16"/>
      <c r="E86" s="7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1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1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1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1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1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1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1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1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1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ht="11.25">
      <c r="R96" s="16"/>
    </row>
    <row r="97" ht="11.25">
      <c r="R97" s="16"/>
    </row>
    <row r="98" ht="11.25">
      <c r="R98" s="16"/>
    </row>
    <row r="99" ht="11.25">
      <c r="R99" s="16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 Pavel</dc:creator>
  <cp:keywords/>
  <dc:description/>
  <cp:lastModifiedBy>111</cp:lastModifiedBy>
  <cp:lastPrinted>2006-09-18T16:15:09Z</cp:lastPrinted>
  <dcterms:created xsi:type="dcterms:W3CDTF">2000-12-31T08:23:42Z</dcterms:created>
  <dcterms:modified xsi:type="dcterms:W3CDTF">2006-09-18T16:15:25Z</dcterms:modified>
  <cp:category/>
  <cp:version/>
  <cp:contentType/>
  <cp:contentStatus/>
</cp:coreProperties>
</file>